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LEMENTOS\ESTADISTICAS OCIT, MINERAL DE HIERRO, OTRAS CARGAS\COMPARATIVOS\AÑO 2022\"/>
    </mc:Choice>
  </mc:AlternateContent>
  <xr:revisionPtr revIDLastSave="0" documentId="13_ncr:1_{A39495EF-4497-4479-AD62-E3679577B0A5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MOV. AGUAS ARRIBA 2021-2022" sheetId="11" r:id="rId1"/>
    <sheet name="MOV. AGUAS ARRIBA 2020-2021" sheetId="9" r:id="rId2"/>
    <sheet name="MOV. AGUAS ARRIBA 2019-2020" sheetId="6" r:id="rId3"/>
    <sheet name="GRAFICO COMPARATIVO " sheetId="10" r:id="rId4"/>
    <sheet name="GRAFICO ENERO A DICIEMBRE 19-20" sheetId="8" r:id="rId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11" l="1"/>
  <c r="O45" i="11"/>
  <c r="O44" i="11"/>
  <c r="M63" i="11"/>
  <c r="L63" i="11"/>
  <c r="K63" i="11"/>
  <c r="J63" i="11"/>
  <c r="G63" i="11"/>
  <c r="I63" i="11"/>
  <c r="H63" i="11"/>
  <c r="D63" i="11"/>
  <c r="E63" i="11"/>
  <c r="C63" i="11"/>
  <c r="F63" i="11"/>
  <c r="K32" i="11"/>
  <c r="N32" i="11"/>
  <c r="M32" i="11"/>
  <c r="L32" i="11"/>
  <c r="J32" i="11"/>
  <c r="I32" i="11"/>
  <c r="H32" i="11"/>
  <c r="G32" i="11"/>
  <c r="F32" i="11"/>
  <c r="E32" i="11"/>
  <c r="D32" i="11"/>
  <c r="C32" i="11"/>
  <c r="O23" i="11"/>
  <c r="O21" i="11"/>
  <c r="O20" i="11"/>
  <c r="O19" i="11"/>
  <c r="O18" i="11"/>
  <c r="O16" i="11"/>
  <c r="O15" i="11"/>
  <c r="O14" i="11"/>
  <c r="O13" i="11"/>
  <c r="Q21" i="9"/>
  <c r="F11" i="8"/>
  <c r="O48" i="9"/>
  <c r="O44" i="9"/>
  <c r="O42" i="9"/>
  <c r="O50" i="9"/>
  <c r="O49" i="9"/>
  <c r="M61" i="9"/>
  <c r="N61" i="9"/>
  <c r="O52" i="9"/>
  <c r="O45" i="9"/>
  <c r="O47" i="9"/>
  <c r="O43" i="9"/>
  <c r="K61" i="9"/>
  <c r="L61" i="9"/>
  <c r="J61" i="9"/>
  <c r="F61" i="9"/>
  <c r="I61" i="9"/>
  <c r="H61" i="9"/>
  <c r="C61" i="9"/>
  <c r="D61" i="9"/>
  <c r="E61" i="9"/>
  <c r="N52" i="6"/>
  <c r="I59" i="6"/>
  <c r="O32" i="11" l="1"/>
  <c r="Q32" i="11" s="1"/>
  <c r="M59" i="6"/>
  <c r="L59" i="6"/>
  <c r="K59" i="6"/>
  <c r="G30" i="6" l="1"/>
  <c r="F30" i="6"/>
  <c r="E30" i="6"/>
  <c r="D30" i="6"/>
  <c r="C30" i="6"/>
  <c r="H30" i="6"/>
  <c r="B30" i="6"/>
  <c r="N27" i="6"/>
  <c r="N25" i="6"/>
  <c r="N23" i="6"/>
  <c r="N22" i="6"/>
  <c r="N21" i="6"/>
  <c r="N20" i="6"/>
  <c r="J30" i="6"/>
  <c r="J59" i="6" l="1"/>
  <c r="N44" i="6"/>
  <c r="N46" i="6"/>
  <c r="G59" i="6" l="1"/>
  <c r="N47" i="6"/>
  <c r="M30" i="6" l="1"/>
  <c r="N56" i="6"/>
  <c r="N55" i="6"/>
  <c r="N54" i="6"/>
  <c r="N53" i="6"/>
  <c r="E59" i="6" l="1"/>
  <c r="B59" i="6" l="1"/>
  <c r="N50" i="6" l="1"/>
  <c r="N45" i="6"/>
  <c r="N43" i="6"/>
  <c r="C59" i="6"/>
  <c r="N59" i="6" l="1"/>
  <c r="P59" i="6" s="1"/>
  <c r="L30" i="6"/>
  <c r="K30" i="6"/>
  <c r="I30" i="6"/>
  <c r="D59" i="6" l="1"/>
  <c r="N30" i="6" l="1"/>
  <c r="P30" i="6" s="1"/>
  <c r="P64" i="6" s="1"/>
  <c r="G61" i="9" l="1"/>
  <c r="O61" i="9" s="1"/>
  <c r="Q61" i="9" s="1"/>
  <c r="Q64" i="9" s="1"/>
  <c r="Q67" i="11"/>
  <c r="Q63" i="11"/>
  <c r="O63" i="11"/>
  <c r="O54" i="11"/>
  <c r="F59" i="6"/>
  <c r="H59" i="6"/>
</calcChain>
</file>

<file path=xl/sharedStrings.xml><?xml version="1.0" encoding="utf-8"?>
<sst xmlns="http://schemas.openxmlformats.org/spreadsheetml/2006/main" count="232" uniqueCount="68">
  <si>
    <t>ENERO</t>
  </si>
  <si>
    <t xml:space="preserve">FEBRERO </t>
  </si>
  <si>
    <t>MARZO</t>
  </si>
  <si>
    <t xml:space="preserve">CARGA//MES  </t>
  </si>
  <si>
    <t>BARCAZAS</t>
  </si>
  <si>
    <t xml:space="preserve">CARGA GENERAL </t>
  </si>
  <si>
    <t xml:space="preserve">TOTAL TNS. </t>
  </si>
  <si>
    <t>FERTILIZANTES</t>
  </si>
  <si>
    <t>COMBUSTIBLES</t>
  </si>
  <si>
    <t xml:space="preserve"> </t>
  </si>
  <si>
    <t>ABRIL</t>
  </si>
  <si>
    <t>MAYO</t>
  </si>
  <si>
    <t>JULIO</t>
  </si>
  <si>
    <t>AGOSTO</t>
  </si>
  <si>
    <t>SETIEMBRE</t>
  </si>
  <si>
    <t>OCTUBRE</t>
  </si>
  <si>
    <t>NOVIEMBRE</t>
  </si>
  <si>
    <t>DICIEMBRE</t>
  </si>
  <si>
    <t xml:space="preserve">JUNIO </t>
  </si>
  <si>
    <t>BARRAS DE HIERRO</t>
  </si>
  <si>
    <t>CLINKER</t>
  </si>
  <si>
    <t>COMPARATIVO AGUAS ARRIBA EN TONELADAS</t>
  </si>
  <si>
    <t>BOLIVIA</t>
  </si>
  <si>
    <t>TOTAL TNS.</t>
  </si>
  <si>
    <t>2019 - 2020</t>
  </si>
  <si>
    <t>MOVIMIENTOS AGUAS ARRIBA A PARAGUAY EN TONELADAS</t>
  </si>
  <si>
    <t>*Fuente: OCIT</t>
  </si>
  <si>
    <t>MOVIMIENTOS AGUAS ARRIBA A BOLIVIA</t>
  </si>
  <si>
    <t>TRIGO EN GRANO</t>
  </si>
  <si>
    <t>OTRAS CARGAS</t>
  </si>
  <si>
    <t>* Los datos de Bolivia fueron elaborados por el INE</t>
  </si>
  <si>
    <t>BOLIVIA:*</t>
  </si>
  <si>
    <t>y corresponden al período Enero-Abril</t>
  </si>
  <si>
    <t>* LAS CIFRAS DE IMPORTACION DE BOLIVIA DEL AÑO 2019 POR MES ES ESTIMADA YA QUE SOLO TENEMOS EL DATO ANUAL</t>
  </si>
  <si>
    <t xml:space="preserve">MOVIMIENTOS AGUAS ARRIBA DE BOLIVA </t>
  </si>
  <si>
    <t>FUENTE  IBCE (DATOS PARCIALES)</t>
  </si>
  <si>
    <t>MINERAL DE</t>
  </si>
  <si>
    <t>HIERRO</t>
  </si>
  <si>
    <t>MOVIMIENTOS AGUAS ARRIBA DE PARAGUAY EN TONELADAS</t>
  </si>
  <si>
    <t>ENERO A DICIEMBRE</t>
  </si>
  <si>
    <t>DIFERENCIA PERIODO ENERO-DICIEMBRE  2019 - 2020</t>
  </si>
  <si>
    <t>ENERO A MAYO 2019 - 2020</t>
  </si>
  <si>
    <t>2020 - 2021</t>
  </si>
  <si>
    <t xml:space="preserve">          ENERO A DICIEMBRE</t>
  </si>
  <si>
    <t>DIFERENCIA PERIODO ENERO-DICIEMBRE  2020-2021</t>
  </si>
  <si>
    <t>MOVIMIENTOS ANUALES AGUAS ARRIBA DE PARAGUAY POR PRODUCTOS</t>
  </si>
  <si>
    <t>AÑO 2019</t>
  </si>
  <si>
    <t>AÑO 2020</t>
  </si>
  <si>
    <t>AÑO 2021</t>
  </si>
  <si>
    <t>COQUE DE PETROLEO</t>
  </si>
  <si>
    <t>AÑOS 2019 AL 2021</t>
  </si>
  <si>
    <t>MINERAL DE HIERRO</t>
  </si>
  <si>
    <t>COQUE DE PETR.</t>
  </si>
  <si>
    <t>MAIZ</t>
  </si>
  <si>
    <t>HARINA DE SOJA</t>
  </si>
  <si>
    <t>*SAFRA PYA</t>
  </si>
  <si>
    <t>SOJA EN GRANOS</t>
  </si>
  <si>
    <t xml:space="preserve">*RETORNO </t>
  </si>
  <si>
    <t>ENERO A DICIEMBRE 2019-2020-2021</t>
  </si>
  <si>
    <t xml:space="preserve">PRODUCTOS: </t>
  </si>
  <si>
    <t>(SOLO PARAGUAY)</t>
  </si>
  <si>
    <t>MOV PARAGUAY</t>
  </si>
  <si>
    <t>NOTA: EN EL COMPARATIVO DEL AÑO 2020 SE INCLUYEN DATOS DE BOLIVIA, QUE NO PUDIMOS RECABAR EN EL AÑO 2021</t>
  </si>
  <si>
    <t>2021 - 2022</t>
  </si>
  <si>
    <t xml:space="preserve">TNS. </t>
  </si>
  <si>
    <t>DIFERENCIA PERIODO ENERO A DICIEMBRE 2021 - 2022</t>
  </si>
  <si>
    <t>AÑO 2022</t>
  </si>
  <si>
    <t>*Fuente OCIT Paraguay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</si>
</sst>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3" fontId="1" fillId="0" borderId="1" xfId="0" applyNumberFormat="1" applyFont="1" applyBorder="1"/>
    <xf numFmtId="3" fontId="5" fillId="0" borderId="1" xfId="0" applyNumberFormat="1" applyFont="1" applyBorder="1"/>
    <xf numFmtId="0" fontId="0" fillId="0" borderId="1" xfId="0" applyBorder="1"/>
    <xf numFmtId="0" fontId="0" fillId="5" borderId="1" xfId="0" applyFill="1" applyBorder="1"/>
    <xf numFmtId="3" fontId="0" fillId="0" borderId="1" xfId="0" applyNumberFormat="1" applyBorder="1"/>
    <xf numFmtId="3" fontId="4" fillId="0" borderId="1" xfId="0" applyNumberFormat="1" applyFont="1" applyBorder="1"/>
    <xf numFmtId="0" fontId="6" fillId="0" borderId="0" xfId="0" applyFont="1"/>
    <xf numFmtId="3" fontId="0" fillId="0" borderId="0" xfId="0" applyNumberFormat="1"/>
    <xf numFmtId="3" fontId="6" fillId="5" borderId="0" xfId="0" applyNumberFormat="1" applyFont="1" applyFill="1"/>
    <xf numFmtId="0" fontId="0" fillId="3" borderId="1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5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3" xfId="0" applyFill="1" applyBorder="1"/>
    <xf numFmtId="0" fontId="0" fillId="8" borderId="1" xfId="0" applyFill="1" applyBorder="1"/>
    <xf numFmtId="0" fontId="0" fillId="9" borderId="1" xfId="0" applyFill="1" applyBorder="1"/>
    <xf numFmtId="0" fontId="2" fillId="9" borderId="1" xfId="0" applyFont="1" applyFill="1" applyBorder="1"/>
    <xf numFmtId="3" fontId="1" fillId="9" borderId="1" xfId="0" applyNumberFormat="1" applyFont="1" applyFill="1" applyBorder="1"/>
    <xf numFmtId="0" fontId="2" fillId="6" borderId="0" xfId="0" applyFont="1" applyFill="1"/>
    <xf numFmtId="0" fontId="0" fillId="6" borderId="0" xfId="0" applyFill="1"/>
    <xf numFmtId="0" fontId="0" fillId="7" borderId="1" xfId="0" applyFill="1" applyBorder="1"/>
    <xf numFmtId="0" fontId="7" fillId="5" borderId="0" xfId="0" applyFont="1" applyFill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3" fontId="3" fillId="0" borderId="0" xfId="0" applyNumberFormat="1" applyFont="1"/>
    <xf numFmtId="3" fontId="7" fillId="5" borderId="0" xfId="0" applyNumberFormat="1" applyFont="1" applyFill="1"/>
    <xf numFmtId="3" fontId="0" fillId="5" borderId="1" xfId="0" applyNumberFormat="1" applyFill="1" applyBorder="1"/>
    <xf numFmtId="0" fontId="7" fillId="0" borderId="0" xfId="0" applyFont="1"/>
    <xf numFmtId="0" fontId="2" fillId="10" borderId="10" xfId="0" applyFont="1" applyFill="1" applyBorder="1"/>
    <xf numFmtId="0" fontId="2" fillId="10" borderId="1" xfId="0" applyFont="1" applyFill="1" applyBorder="1"/>
    <xf numFmtId="0" fontId="2" fillId="10" borderId="12" xfId="0" applyFont="1" applyFill="1" applyBorder="1"/>
    <xf numFmtId="0" fontId="2" fillId="10" borderId="0" xfId="0" applyFont="1" applyFill="1"/>
    <xf numFmtId="3" fontId="2" fillId="10" borderId="1" xfId="0" applyNumberFormat="1" applyFont="1" applyFill="1" applyBorder="1"/>
    <xf numFmtId="0" fontId="2" fillId="10" borderId="14" xfId="0" applyFont="1" applyFill="1" applyBorder="1"/>
    <xf numFmtId="0" fontId="2" fillId="10" borderId="15" xfId="0" applyFont="1" applyFill="1" applyBorder="1"/>
    <xf numFmtId="0" fontId="0" fillId="4" borderId="1" xfId="0" applyFill="1" applyBorder="1"/>
    <xf numFmtId="3" fontId="1" fillId="4" borderId="1" xfId="0" applyNumberFormat="1" applyFont="1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17" xfId="0" applyFill="1" applyBorder="1"/>
    <xf numFmtId="0" fontId="0" fillId="5" borderId="12" xfId="0" applyFill="1" applyBorder="1"/>
    <xf numFmtId="0" fontId="0" fillId="5" borderId="0" xfId="0" applyFill="1"/>
    <xf numFmtId="0" fontId="0" fillId="5" borderId="20" xfId="0" applyFill="1" applyBorder="1"/>
    <xf numFmtId="0" fontId="8" fillId="5" borderId="12" xfId="0" applyFont="1" applyFill="1" applyBorder="1"/>
    <xf numFmtId="0" fontId="8" fillId="5" borderId="0" xfId="0" applyFont="1" applyFill="1"/>
    <xf numFmtId="0" fontId="0" fillId="5" borderId="14" xfId="0" applyFill="1" applyBorder="1"/>
    <xf numFmtId="0" fontId="0" fillId="5" borderId="15" xfId="0" applyFill="1" applyBorder="1"/>
    <xf numFmtId="0" fontId="0" fillId="5" borderId="21" xfId="0" applyFill="1" applyBorder="1"/>
    <xf numFmtId="3" fontId="8" fillId="5" borderId="12" xfId="0" applyNumberFormat="1" applyFont="1" applyFill="1" applyBorder="1"/>
    <xf numFmtId="0" fontId="2" fillId="10" borderId="11" xfId="0" applyFont="1" applyFill="1" applyBorder="1"/>
    <xf numFmtId="0" fontId="2" fillId="10" borderId="22" xfId="0" applyFont="1" applyFill="1" applyBorder="1"/>
    <xf numFmtId="0" fontId="2" fillId="10" borderId="13" xfId="0" applyFont="1" applyFill="1" applyBorder="1"/>
    <xf numFmtId="0" fontId="2" fillId="10" borderId="20" xfId="0" applyFont="1" applyFill="1" applyBorder="1"/>
    <xf numFmtId="0" fontId="2" fillId="10" borderId="16" xfId="0" applyFont="1" applyFill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3" fontId="5" fillId="5" borderId="1" xfId="0" applyNumberFormat="1" applyFont="1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7" xfId="0" applyFill="1" applyBorder="1"/>
    <xf numFmtId="0" fontId="0" fillId="6" borderId="23" xfId="0" applyFill="1" applyBorder="1"/>
    <xf numFmtId="0" fontId="0" fillId="6" borderId="9" xfId="0" applyFill="1" applyBorder="1"/>
    <xf numFmtId="0" fontId="0" fillId="6" borderId="24" xfId="0" applyFill="1" applyBorder="1"/>
    <xf numFmtId="0" fontId="0" fillId="11" borderId="0" xfId="0" applyFill="1"/>
    <xf numFmtId="3" fontId="3" fillId="0" borderId="1" xfId="0" applyNumberFormat="1" applyFont="1" applyBorder="1"/>
    <xf numFmtId="0" fontId="0" fillId="11" borderId="1" xfId="0" applyFill="1" applyBorder="1"/>
    <xf numFmtId="3" fontId="6" fillId="0" borderId="0" xfId="0" applyNumberFormat="1" applyFont="1"/>
    <xf numFmtId="0" fontId="12" fillId="0" borderId="0" xfId="0" applyFont="1"/>
    <xf numFmtId="0" fontId="2" fillId="12" borderId="2" xfId="0" applyFont="1" applyFill="1" applyBorder="1"/>
    <xf numFmtId="0" fontId="2" fillId="12" borderId="6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2" fillId="12" borderId="7" xfId="0" applyFont="1" applyFill="1" applyBorder="1"/>
    <xf numFmtId="0" fontId="2" fillId="12" borderId="8" xfId="0" applyFont="1" applyFill="1" applyBorder="1"/>
    <xf numFmtId="0" fontId="2" fillId="12" borderId="0" xfId="0" applyFont="1" applyFill="1"/>
    <xf numFmtId="0" fontId="2" fillId="12" borderId="5" xfId="0" applyFont="1" applyFill="1" applyBorder="1"/>
    <xf numFmtId="0" fontId="2" fillId="12" borderId="9" xfId="0" applyFont="1" applyFill="1" applyBorder="1"/>
    <xf numFmtId="0" fontId="0" fillId="11" borderId="25" xfId="0" applyFill="1" applyBorder="1"/>
    <xf numFmtId="0" fontId="11" fillId="3" borderId="0" xfId="0" applyFont="1" applyFill="1"/>
    <xf numFmtId="0" fontId="0" fillId="3" borderId="0" xfId="0" applyFill="1"/>
    <xf numFmtId="0" fontId="3" fillId="0" borderId="0" xfId="0" applyFont="1"/>
    <xf numFmtId="3" fontId="13" fillId="0" borderId="0" xfId="0" applyNumberFormat="1" applyFont="1"/>
    <xf numFmtId="0" fontId="0" fillId="11" borderId="2" xfId="0" applyFill="1" applyBorder="1"/>
    <xf numFmtId="0" fontId="0" fillId="11" borderId="6" xfId="0" applyFill="1" applyBorder="1"/>
    <xf numFmtId="0" fontId="0" fillId="11" borderId="3" xfId="0" applyFill="1" applyBorder="1"/>
    <xf numFmtId="3" fontId="6" fillId="0" borderId="1" xfId="0" applyNumberFormat="1" applyFont="1" applyBorder="1"/>
    <xf numFmtId="3" fontId="0" fillId="5" borderId="12" xfId="0" applyNumberFormat="1" applyFill="1" applyBorder="1"/>
    <xf numFmtId="3" fontId="0" fillId="5" borderId="20" xfId="0" applyNumberFormat="1" applyFill="1" applyBorder="1"/>
    <xf numFmtId="3" fontId="0" fillId="8" borderId="1" xfId="0" applyNumberFormat="1" applyFill="1" applyBorder="1"/>
    <xf numFmtId="3" fontId="0" fillId="5" borderId="25" xfId="0" applyNumberFormat="1" applyFill="1" applyBorder="1"/>
    <xf numFmtId="0" fontId="0" fillId="3" borderId="22" xfId="0" applyFill="1" applyBorder="1"/>
    <xf numFmtId="0" fontId="0" fillId="3" borderId="26" xfId="0" applyFill="1" applyBorder="1"/>
    <xf numFmtId="0" fontId="14" fillId="0" borderId="0" xfId="0" applyFont="1"/>
    <xf numFmtId="0" fontId="0" fillId="4" borderId="0" xfId="0" applyFill="1"/>
    <xf numFmtId="0" fontId="15" fillId="0" borderId="0" xfId="0" applyFont="1"/>
    <xf numFmtId="0" fontId="2" fillId="6" borderId="2" xfId="0" applyFont="1" applyFill="1" applyBorder="1"/>
    <xf numFmtId="0" fontId="2" fillId="6" borderId="6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7" xfId="0" applyFont="1" applyFill="1" applyBorder="1"/>
    <xf numFmtId="0" fontId="2" fillId="6" borderId="23" xfId="0" applyFont="1" applyFill="1" applyBorder="1"/>
    <xf numFmtId="0" fontId="2" fillId="6" borderId="8" xfId="0" applyFont="1" applyFill="1" applyBorder="1"/>
    <xf numFmtId="0" fontId="2" fillId="6" borderId="27" xfId="0" applyFont="1" applyFill="1" applyBorder="1"/>
    <xf numFmtId="0" fontId="2" fillId="6" borderId="5" xfId="0" applyFont="1" applyFill="1" applyBorder="1"/>
    <xf numFmtId="0" fontId="2" fillId="6" borderId="9" xfId="0" applyFont="1" applyFill="1" applyBorder="1"/>
    <xf numFmtId="0" fontId="2" fillId="6" borderId="24" xfId="0" applyFont="1" applyFill="1" applyBorder="1"/>
    <xf numFmtId="3" fontId="3" fillId="11" borderId="1" xfId="0" applyNumberFormat="1" applyFont="1" applyFill="1" applyBorder="1"/>
    <xf numFmtId="3" fontId="1" fillId="11" borderId="1" xfId="0" applyNumberFormat="1" applyFont="1" applyFill="1" applyBorder="1"/>
    <xf numFmtId="3" fontId="6" fillId="9" borderId="0" xfId="0" applyNumberFormat="1" applyFont="1" applyFill="1"/>
    <xf numFmtId="0" fontId="16" fillId="3" borderId="0" xfId="0" applyFont="1" applyFill="1"/>
    <xf numFmtId="3" fontId="16" fillId="3" borderId="0" xfId="0" applyNumberFormat="1" applyFont="1" applyFill="1"/>
    <xf numFmtId="3" fontId="17" fillId="3" borderId="0" xfId="0" applyNumberFormat="1" applyFont="1" applyFill="1"/>
    <xf numFmtId="0" fontId="2" fillId="0" borderId="1" xfId="0" applyFont="1" applyBorder="1"/>
    <xf numFmtId="0" fontId="0" fillId="3" borderId="20" xfId="0" applyFill="1" applyBorder="1"/>
    <xf numFmtId="0" fontId="0" fillId="3" borderId="10" xfId="0" applyFill="1" applyBorder="1"/>
    <xf numFmtId="3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Comparativo por productos</a:t>
            </a:r>
            <a:r>
              <a:rPr lang="es-ES" baseline="0"/>
              <a:t> aguas arriba de Paraguay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COMPARATIVO '!$B$7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COMPARATIVO '!$A$8:$A$17</c:f>
              <c:strCache>
                <c:ptCount val="10"/>
                <c:pt idx="0">
                  <c:v>FERTILIZANTES</c:v>
                </c:pt>
                <c:pt idx="1">
                  <c:v>COMBUSTIBLES</c:v>
                </c:pt>
                <c:pt idx="2">
                  <c:v>BARCAZAS</c:v>
                </c:pt>
                <c:pt idx="3">
                  <c:v>MAIZ</c:v>
                </c:pt>
                <c:pt idx="4">
                  <c:v>HARINA DE SOJA</c:v>
                </c:pt>
                <c:pt idx="5">
                  <c:v>SOJA EN GRANOS</c:v>
                </c:pt>
                <c:pt idx="6">
                  <c:v>CLINKER</c:v>
                </c:pt>
                <c:pt idx="7">
                  <c:v>COQUE DE PETROLEO</c:v>
                </c:pt>
                <c:pt idx="8">
                  <c:v>MINERAL DE HIERRO</c:v>
                </c:pt>
                <c:pt idx="9">
                  <c:v>CARGA GENERAL </c:v>
                </c:pt>
              </c:strCache>
            </c:strRef>
          </c:cat>
          <c:val>
            <c:numRef>
              <c:f>'GRAFICO COMPARATIVO '!$B$8:$B$17</c:f>
              <c:numCache>
                <c:formatCode>#,##0</c:formatCode>
                <c:ptCount val="10"/>
                <c:pt idx="0">
                  <c:v>777888</c:v>
                </c:pt>
                <c:pt idx="1">
                  <c:v>2200704</c:v>
                </c:pt>
                <c:pt idx="2">
                  <c:v>7560</c:v>
                </c:pt>
                <c:pt idx="6">
                  <c:v>7892</c:v>
                </c:pt>
                <c:pt idx="9">
                  <c:v>1466693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5-4333-919B-F0CEDE86242E}"/>
            </c:ext>
          </c:extLst>
        </c:ser>
        <c:ser>
          <c:idx val="1"/>
          <c:order val="1"/>
          <c:tx>
            <c:strRef>
              <c:f>'GRAFICO COMPARATIVO '!$C$7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COMPARATIVO '!$A$8:$A$17</c:f>
              <c:strCache>
                <c:ptCount val="10"/>
                <c:pt idx="0">
                  <c:v>FERTILIZANTES</c:v>
                </c:pt>
                <c:pt idx="1">
                  <c:v>COMBUSTIBLES</c:v>
                </c:pt>
                <c:pt idx="2">
                  <c:v>BARCAZAS</c:v>
                </c:pt>
                <c:pt idx="3">
                  <c:v>MAIZ</c:v>
                </c:pt>
                <c:pt idx="4">
                  <c:v>HARINA DE SOJA</c:v>
                </c:pt>
                <c:pt idx="5">
                  <c:v>SOJA EN GRANOS</c:v>
                </c:pt>
                <c:pt idx="6">
                  <c:v>CLINKER</c:v>
                </c:pt>
                <c:pt idx="7">
                  <c:v>COQUE DE PETROLEO</c:v>
                </c:pt>
                <c:pt idx="8">
                  <c:v>MINERAL DE HIERRO</c:v>
                </c:pt>
                <c:pt idx="9">
                  <c:v>CARGA GENERAL </c:v>
                </c:pt>
              </c:strCache>
            </c:strRef>
          </c:cat>
          <c:val>
            <c:numRef>
              <c:f>'GRAFICO COMPARATIVO '!$C$8:$C$17</c:f>
              <c:numCache>
                <c:formatCode>#,##0</c:formatCode>
                <c:ptCount val="10"/>
                <c:pt idx="0">
                  <c:v>750959</c:v>
                </c:pt>
                <c:pt idx="1">
                  <c:v>2021349</c:v>
                </c:pt>
                <c:pt idx="2">
                  <c:v>4200</c:v>
                </c:pt>
                <c:pt idx="6">
                  <c:v>19786</c:v>
                </c:pt>
                <c:pt idx="8">
                  <c:v>15458</c:v>
                </c:pt>
                <c:pt idx="9">
                  <c:v>1674779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5-4333-919B-F0CEDE86242E}"/>
            </c:ext>
          </c:extLst>
        </c:ser>
        <c:ser>
          <c:idx val="2"/>
          <c:order val="2"/>
          <c:tx>
            <c:strRef>
              <c:f>'GRAFICO COMPARATIVO '!$D$7</c:f>
              <c:strCache>
                <c:ptCount val="1"/>
                <c:pt idx="0">
                  <c:v>AÑO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COMPARATIVO '!$A$8:$A$17</c:f>
              <c:strCache>
                <c:ptCount val="10"/>
                <c:pt idx="0">
                  <c:v>FERTILIZANTES</c:v>
                </c:pt>
                <c:pt idx="1">
                  <c:v>COMBUSTIBLES</c:v>
                </c:pt>
                <c:pt idx="2">
                  <c:v>BARCAZAS</c:v>
                </c:pt>
                <c:pt idx="3">
                  <c:v>MAIZ</c:v>
                </c:pt>
                <c:pt idx="4">
                  <c:v>HARINA DE SOJA</c:v>
                </c:pt>
                <c:pt idx="5">
                  <c:v>SOJA EN GRANOS</c:v>
                </c:pt>
                <c:pt idx="6">
                  <c:v>CLINKER</c:v>
                </c:pt>
                <c:pt idx="7">
                  <c:v>COQUE DE PETROLEO</c:v>
                </c:pt>
                <c:pt idx="8">
                  <c:v>MINERAL DE HIERRO</c:v>
                </c:pt>
                <c:pt idx="9">
                  <c:v>CARGA GENERAL </c:v>
                </c:pt>
              </c:strCache>
            </c:strRef>
          </c:cat>
          <c:val>
            <c:numRef>
              <c:f>'GRAFICO COMPARATIVO '!$D$8:$D$17</c:f>
              <c:numCache>
                <c:formatCode>#,##0</c:formatCode>
                <c:ptCount val="10"/>
                <c:pt idx="0">
                  <c:v>986491</c:v>
                </c:pt>
                <c:pt idx="1">
                  <c:v>2576363</c:v>
                </c:pt>
                <c:pt idx="2">
                  <c:v>0</c:v>
                </c:pt>
                <c:pt idx="3">
                  <c:v>23934</c:v>
                </c:pt>
                <c:pt idx="4">
                  <c:v>1090</c:v>
                </c:pt>
                <c:pt idx="5">
                  <c:v>127</c:v>
                </c:pt>
                <c:pt idx="6">
                  <c:v>1499</c:v>
                </c:pt>
                <c:pt idx="7">
                  <c:v>89013</c:v>
                </c:pt>
                <c:pt idx="8">
                  <c:v>5156</c:v>
                </c:pt>
                <c:pt idx="9">
                  <c:v>1736270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5-4333-919B-F0CEDE86242E}"/>
            </c:ext>
          </c:extLst>
        </c:ser>
        <c:ser>
          <c:idx val="3"/>
          <c:order val="3"/>
          <c:tx>
            <c:strRef>
              <c:f>'GRAFICO COMPARATIVO '!$E$7</c:f>
              <c:strCache>
                <c:ptCount val="1"/>
                <c:pt idx="0">
                  <c:v>AÑO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'GRAFICO COMPARATIVO '!$A$8:$A$17</c:f>
              <c:strCache>
                <c:ptCount val="10"/>
                <c:pt idx="0">
                  <c:v>FERTILIZANTES</c:v>
                </c:pt>
                <c:pt idx="1">
                  <c:v>COMBUSTIBLES</c:v>
                </c:pt>
                <c:pt idx="2">
                  <c:v>BARCAZAS</c:v>
                </c:pt>
                <c:pt idx="3">
                  <c:v>MAIZ</c:v>
                </c:pt>
                <c:pt idx="4">
                  <c:v>HARINA DE SOJA</c:v>
                </c:pt>
                <c:pt idx="5">
                  <c:v>SOJA EN GRANOS</c:v>
                </c:pt>
                <c:pt idx="6">
                  <c:v>CLINKER</c:v>
                </c:pt>
                <c:pt idx="7">
                  <c:v>COQUE DE PETROLEO</c:v>
                </c:pt>
                <c:pt idx="8">
                  <c:v>MINERAL DE HIERRO</c:v>
                </c:pt>
                <c:pt idx="9">
                  <c:v>CARGA GENERAL </c:v>
                </c:pt>
              </c:strCache>
            </c:strRef>
          </c:cat>
          <c:val>
            <c:numRef>
              <c:f>'GRAFICO COMPARATIVO '!$E$8:$E$17</c:f>
              <c:numCache>
                <c:formatCode>#,##0</c:formatCode>
                <c:ptCount val="10"/>
                <c:pt idx="0">
                  <c:v>766787</c:v>
                </c:pt>
                <c:pt idx="1">
                  <c:v>2207670</c:v>
                </c:pt>
                <c:pt idx="9">
                  <c:v>1276295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5-4333-919B-F0CEDE86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297248"/>
        <c:axId val="626295088"/>
      </c:barChart>
      <c:catAx>
        <c:axId val="62629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6295088"/>
        <c:crosses val="autoZero"/>
        <c:auto val="1"/>
        <c:lblAlgn val="ctr"/>
        <c:lblOffset val="100"/>
        <c:noMultiLvlLbl val="0"/>
      </c:catAx>
      <c:valAx>
        <c:axId val="6262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629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AGUAS ARRIBA DE BOLIVIA </a:t>
            </a:r>
          </a:p>
          <a:p>
            <a:pPr>
              <a:defRPr/>
            </a:pPr>
            <a:r>
              <a:rPr lang="en-US"/>
              <a:t>ENERO</a:t>
            </a:r>
            <a:r>
              <a:rPr lang="en-US" baseline="0"/>
              <a:t> A MAYO </a:t>
            </a:r>
            <a:r>
              <a:rPr lang="en-US"/>
              <a:t>2019 - 2020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DICIEMBRE 19-20'!$B$41</c:f>
              <c:strCache>
                <c:ptCount val="1"/>
                <c:pt idx="0">
                  <c:v>MOVIMIENTOS AGUAS ARRIBA A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ENERO A DICIEMBRE 19-20'!$C$38:$E$39</c:f>
              <c:strCache>
                <c:ptCount val="3"/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'GRAFICO ENERO A DICIEMBRE 19-20'!$C$41:$E$41</c:f>
              <c:numCache>
                <c:formatCode>#,##0</c:formatCode>
                <c:ptCount val="3"/>
                <c:pt idx="1">
                  <c:v>740473</c:v>
                </c:pt>
                <c:pt idx="2">
                  <c:v>712251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A-45A6-8688-8C50214FC045}"/>
            </c:ext>
          </c:extLst>
        </c:ser>
        <c:ser>
          <c:idx val="2"/>
          <c:order val="2"/>
          <c:tx>
            <c:strRef>
              <c:f>'GRAFICO ENERO A DICIEMBRE 19-20'!$B$42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ENERO A DICIEMBRE 19-20'!$C$38:$E$39</c:f>
              <c:strCache>
                <c:ptCount val="3"/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'GRAFICO ENERO A DICIEMBRE 19-20'!$C$42:$E$42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A39A-45A6-8688-8C50214F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8850687"/>
        <c:axId val="19888481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DICIEMBRE 19-20'!$B$40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'GRAFICO ENERO A DICIEMBRE 19-20'!$C$38:$E$39</c15:sqref>
                        </c15:formulaRef>
                      </c:ext>
                    </c:extLst>
                    <c:strCache>
                      <c:ptCount val="3"/>
                      <c:pt idx="1">
                        <c:v>2019</c:v>
                      </c:pt>
                      <c:pt idx="2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19-20'!$C$40:$E$40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9A-45A6-8688-8C50214FC045}"/>
                  </c:ext>
                </c:extLst>
              </c15:ser>
            </c15:filteredBarSeries>
          </c:ext>
        </c:extLst>
      </c:barChart>
      <c:catAx>
        <c:axId val="19888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48191"/>
        <c:crosses val="autoZero"/>
        <c:auto val="1"/>
        <c:lblAlgn val="ctr"/>
        <c:lblOffset val="100"/>
        <c:noMultiLvlLbl val="0"/>
      </c:catAx>
      <c:valAx>
        <c:axId val="198884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5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AGUAS ARRIBA DE PARAGUAY</a:t>
            </a:r>
            <a:r>
              <a:rPr lang="en-US" baseline="0"/>
              <a:t> EN TNS.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DICIEMBRE 19-20'!$B$11</c:f>
              <c:strCache>
                <c:ptCount val="1"/>
                <c:pt idx="0">
                  <c:v>MOVIMIENTOS AGUAS ARRIBA A PARAGUAY EN TONELADAS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ENERO A DICIEMBRE 19-20'!$C$9:$F$9</c:f>
              <c:numCache>
                <c:formatCode>General</c:formatCode>
                <c:ptCount val="4"/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'GRAFICO ENERO A DICIEMBRE 19-20'!$C$11:$F$11</c:f>
              <c:numCache>
                <c:formatCode>#,##0</c:formatCode>
                <c:ptCount val="4"/>
                <c:pt idx="1">
                  <c:v>4460737</c:v>
                </c:pt>
                <c:pt idx="2">
                  <c:v>4486531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6-45BE-B6F1-C7933068D0C3}"/>
            </c:ext>
          </c:extLst>
        </c:ser>
        <c:ser>
          <c:idx val="2"/>
          <c:order val="2"/>
          <c:tx>
            <c:strRef>
              <c:f>'GRAFICO ENERO A DICIEMBRE 19-20'!$B$12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 ENERO A DICIEMBRE 19-20'!$C$9:$F$9</c:f>
              <c:numCache>
                <c:formatCode>General</c:formatCode>
                <c:ptCount val="4"/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'GRAFICO ENERO A DICIEMBRE 19-20'!$C$12:$F$12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0C6-45BE-B6F1-C7933068D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264416"/>
        <c:axId val="409266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DICIEMBRE 19-20'!$B$10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DICIEMBRE 19-20'!$C$9:$F$9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DICIEMBRE 19-20'!$C$10:$F$10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0C6-45BE-B6F1-C7933068D0C3}"/>
                  </c:ext>
                </c:extLst>
              </c15:ser>
            </c15:filteredBarSeries>
          </c:ext>
        </c:extLst>
      </c:barChart>
      <c:catAx>
        <c:axId val="40926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66056"/>
        <c:crosses val="autoZero"/>
        <c:auto val="1"/>
        <c:lblAlgn val="ctr"/>
        <c:lblOffset val="100"/>
        <c:noMultiLvlLbl val="0"/>
      </c:catAx>
      <c:valAx>
        <c:axId val="40926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6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19</xdr:row>
      <xdr:rowOff>138112</xdr:rowOff>
    </xdr:from>
    <xdr:to>
      <xdr:col>5</xdr:col>
      <xdr:colOff>619125</xdr:colOff>
      <xdr:row>34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D7C44-2FA3-D860-353B-E2EBA7279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45</xdr:row>
      <xdr:rowOff>66675</xdr:rowOff>
    </xdr:from>
    <xdr:to>
      <xdr:col>5</xdr:col>
      <xdr:colOff>123825</xdr:colOff>
      <xdr:row>59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419100</xdr:colOff>
      <xdr:row>15</xdr:row>
      <xdr:rowOff>147637</xdr:rowOff>
    </xdr:from>
    <xdr:to>
      <xdr:col>4</xdr:col>
      <xdr:colOff>733425</xdr:colOff>
      <xdr:row>30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2D4DE0-755A-02A3-755E-C1A98379D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2649-5698-4FD9-BF5F-2A156A84394D}">
  <dimension ref="B1:T72"/>
  <sheetViews>
    <sheetView topLeftCell="A54" zoomScale="90" zoomScaleNormal="90" workbookViewId="0">
      <selection activeCell="B72" sqref="B72"/>
    </sheetView>
  </sheetViews>
  <sheetFormatPr baseColWidth="10" defaultRowHeight="15" x14ac:dyDescent="0.25"/>
  <cols>
    <col min="2" max="2" width="13.7109375" customWidth="1"/>
    <col min="15" max="15" width="12.7109375" bestFit="1" customWidth="1"/>
    <col min="17" max="17" width="15" bestFit="1" customWidth="1"/>
  </cols>
  <sheetData>
    <row r="1" spans="2:15" ht="18.75" x14ac:dyDescent="0.3">
      <c r="E1" s="8" t="s">
        <v>21</v>
      </c>
      <c r="F1" s="8"/>
      <c r="G1" s="8"/>
      <c r="H1" s="8"/>
      <c r="I1" s="8"/>
    </row>
    <row r="2" spans="2:15" ht="18.75" x14ac:dyDescent="0.3">
      <c r="E2" s="8"/>
      <c r="F2" s="8"/>
      <c r="G2" s="8"/>
      <c r="H2" s="8"/>
      <c r="I2" s="8"/>
    </row>
    <row r="3" spans="2:15" ht="18.75" x14ac:dyDescent="0.3">
      <c r="E3" s="8"/>
      <c r="F3" s="8" t="s">
        <v>63</v>
      </c>
      <c r="G3" s="8"/>
      <c r="H3" s="8"/>
      <c r="I3" s="8"/>
    </row>
    <row r="4" spans="2:15" ht="18.75" x14ac:dyDescent="0.3">
      <c r="E4" s="8" t="s">
        <v>43</v>
      </c>
      <c r="F4" s="8"/>
      <c r="G4" s="8"/>
      <c r="H4" s="8"/>
      <c r="I4" s="8"/>
    </row>
    <row r="8" spans="2:15" ht="18.75" x14ac:dyDescent="0.3">
      <c r="H8" s="91">
        <v>2021</v>
      </c>
    </row>
    <row r="10" spans="2:15" x14ac:dyDescent="0.25">
      <c r="B10" s="82"/>
      <c r="C10" s="79"/>
      <c r="D10" s="83"/>
      <c r="E10" s="79"/>
      <c r="F10" s="83"/>
      <c r="G10" s="79"/>
      <c r="H10" s="83"/>
      <c r="I10" s="79"/>
      <c r="J10" s="83"/>
      <c r="K10" s="79"/>
      <c r="L10" s="83"/>
      <c r="M10" s="79"/>
      <c r="N10" s="83"/>
      <c r="O10" s="79"/>
    </row>
    <row r="11" spans="2:15" x14ac:dyDescent="0.25">
      <c r="B11" s="84" t="s">
        <v>3</v>
      </c>
      <c r="C11" s="80" t="s">
        <v>0</v>
      </c>
      <c r="D11" s="85" t="s">
        <v>1</v>
      </c>
      <c r="E11" s="80" t="s">
        <v>2</v>
      </c>
      <c r="F11" s="85" t="s">
        <v>10</v>
      </c>
      <c r="G11" s="80" t="s">
        <v>11</v>
      </c>
      <c r="H11" s="85" t="s">
        <v>18</v>
      </c>
      <c r="I11" s="80" t="s">
        <v>12</v>
      </c>
      <c r="J11" s="85" t="s">
        <v>13</v>
      </c>
      <c r="K11" s="80" t="s">
        <v>14</v>
      </c>
      <c r="L11" s="85" t="s">
        <v>15</v>
      </c>
      <c r="M11" s="80" t="s">
        <v>16</v>
      </c>
      <c r="N11" s="85" t="s">
        <v>17</v>
      </c>
      <c r="O11" s="80" t="s">
        <v>6</v>
      </c>
    </row>
    <row r="12" spans="2:15" x14ac:dyDescent="0.25">
      <c r="B12" s="86"/>
      <c r="C12" s="81"/>
      <c r="D12" s="87"/>
      <c r="E12" s="81"/>
      <c r="F12" s="87"/>
      <c r="G12" s="81"/>
      <c r="H12" s="87"/>
      <c r="I12" s="81"/>
      <c r="J12" s="87"/>
      <c r="K12" s="81"/>
      <c r="L12" s="87"/>
      <c r="M12" s="81"/>
      <c r="N12" s="87"/>
      <c r="O12" s="81"/>
    </row>
    <row r="13" spans="2:15" x14ac:dyDescent="0.25">
      <c r="B13" s="88" t="s">
        <v>7</v>
      </c>
      <c r="C13" s="6">
        <v>54986</v>
      </c>
      <c r="D13" s="9">
        <v>47870</v>
      </c>
      <c r="E13" s="6">
        <v>55819</v>
      </c>
      <c r="F13" s="6">
        <v>66061</v>
      </c>
      <c r="G13" s="6">
        <v>53983</v>
      </c>
      <c r="H13" s="6">
        <v>91568</v>
      </c>
      <c r="I13" s="6">
        <v>100499</v>
      </c>
      <c r="J13" s="6">
        <v>90714</v>
      </c>
      <c r="K13" s="6">
        <v>101419</v>
      </c>
      <c r="L13" s="6">
        <v>70792</v>
      </c>
      <c r="M13" s="6">
        <v>172394</v>
      </c>
      <c r="N13" s="6">
        <v>80386</v>
      </c>
      <c r="O13" s="6">
        <f>SUM(C13:N13)</f>
        <v>986491</v>
      </c>
    </row>
    <row r="14" spans="2:15" x14ac:dyDescent="0.25">
      <c r="B14" s="88" t="s">
        <v>8</v>
      </c>
      <c r="C14" s="6">
        <v>170944</v>
      </c>
      <c r="D14" s="6">
        <v>234347.89749999999</v>
      </c>
      <c r="E14" s="6">
        <v>241841</v>
      </c>
      <c r="F14" s="6">
        <v>188532</v>
      </c>
      <c r="G14" s="6">
        <v>164805.89874999999</v>
      </c>
      <c r="H14" s="6">
        <v>130012</v>
      </c>
      <c r="I14" s="6">
        <v>163571</v>
      </c>
      <c r="J14" s="6">
        <v>141797</v>
      </c>
      <c r="K14" s="6">
        <v>235394</v>
      </c>
      <c r="L14" s="6">
        <v>216265</v>
      </c>
      <c r="M14" s="6">
        <v>453118</v>
      </c>
      <c r="N14" s="6">
        <v>235735</v>
      </c>
      <c r="O14" s="6">
        <f>SUM(C14:N14)</f>
        <v>2576362.7962499997</v>
      </c>
    </row>
    <row r="15" spans="2:15" x14ac:dyDescent="0.25">
      <c r="B15" s="88" t="s">
        <v>20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/>
      <c r="I15" s="6">
        <v>242</v>
      </c>
      <c r="J15" s="6">
        <v>1257</v>
      </c>
      <c r="K15" s="6"/>
      <c r="L15" s="6"/>
      <c r="M15" s="6"/>
      <c r="N15" s="6"/>
      <c r="O15" s="6">
        <f>SUM(I15:N15)</f>
        <v>1499</v>
      </c>
    </row>
    <row r="16" spans="2:15" x14ac:dyDescent="0.25">
      <c r="B16" s="88" t="s">
        <v>36</v>
      </c>
      <c r="C16" s="6">
        <v>0</v>
      </c>
      <c r="D16" s="6"/>
      <c r="E16" s="6"/>
      <c r="F16" s="6"/>
      <c r="G16" s="6">
        <v>0</v>
      </c>
      <c r="H16" s="6"/>
      <c r="I16" s="6"/>
      <c r="J16" s="6"/>
      <c r="K16" s="6"/>
      <c r="L16" s="6"/>
      <c r="M16" s="6">
        <v>5156</v>
      </c>
      <c r="N16" s="6"/>
      <c r="O16" s="6">
        <f>SUM(M16:N16)</f>
        <v>5156</v>
      </c>
    </row>
    <row r="17" spans="2:20" x14ac:dyDescent="0.25">
      <c r="B17" s="88" t="s">
        <v>37</v>
      </c>
      <c r="C17" s="6"/>
      <c r="D17" s="6"/>
      <c r="E17" s="6"/>
      <c r="F17" s="6"/>
      <c r="G17" s="6">
        <v>0</v>
      </c>
      <c r="H17" s="6"/>
      <c r="I17" s="6"/>
      <c r="J17" s="6"/>
      <c r="K17" s="6"/>
      <c r="L17" s="6"/>
      <c r="M17" s="6"/>
      <c r="N17" s="6"/>
      <c r="O17" s="6"/>
    </row>
    <row r="18" spans="2:20" x14ac:dyDescent="0.25">
      <c r="B18" s="88" t="s">
        <v>52</v>
      </c>
      <c r="C18" s="6">
        <v>34239</v>
      </c>
      <c r="D18" s="6">
        <v>25409</v>
      </c>
      <c r="E18" s="6">
        <v>0</v>
      </c>
      <c r="F18" s="6"/>
      <c r="G18" s="6">
        <v>0</v>
      </c>
      <c r="H18" s="6"/>
      <c r="I18" s="6"/>
      <c r="J18" s="6"/>
      <c r="K18" s="6"/>
      <c r="L18" s="6"/>
      <c r="M18" s="6">
        <v>10136</v>
      </c>
      <c r="N18" s="6">
        <v>19229</v>
      </c>
      <c r="O18" s="6">
        <f>SUM(C18:N18)</f>
        <v>89013</v>
      </c>
    </row>
    <row r="19" spans="2:20" x14ac:dyDescent="0.25">
      <c r="B19" s="88" t="s">
        <v>53</v>
      </c>
      <c r="C19" s="6"/>
      <c r="D19" s="6"/>
      <c r="E19" s="6"/>
      <c r="F19" s="6"/>
      <c r="G19" s="6"/>
      <c r="H19" s="6"/>
      <c r="I19" s="6"/>
      <c r="J19" s="6"/>
      <c r="K19" s="6">
        <v>23934</v>
      </c>
      <c r="L19" s="6"/>
      <c r="M19" s="6"/>
      <c r="N19" s="6"/>
      <c r="O19" s="6">
        <f>SUM(K19:N19)</f>
        <v>23934</v>
      </c>
    </row>
    <row r="20" spans="2:20" x14ac:dyDescent="0.25">
      <c r="B20" s="88" t="s">
        <v>54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>
        <v>1090</v>
      </c>
      <c r="N20" s="6"/>
      <c r="O20" s="6">
        <f>SUM(M20:N20)</f>
        <v>1090</v>
      </c>
      <c r="P20" t="s">
        <v>55</v>
      </c>
    </row>
    <row r="21" spans="2:20" x14ac:dyDescent="0.25">
      <c r="B21" s="88" t="s">
        <v>56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>
        <v>127</v>
      </c>
      <c r="N21" s="6"/>
      <c r="O21" s="6">
        <f>SUM(M21:N21)</f>
        <v>127</v>
      </c>
      <c r="P21" t="s">
        <v>57</v>
      </c>
    </row>
    <row r="22" spans="2:20" x14ac:dyDescent="0.25">
      <c r="B22" s="88"/>
      <c r="C22" s="6"/>
      <c r="D22" s="6"/>
      <c r="E22" s="6"/>
      <c r="F22" s="6"/>
      <c r="G22" s="6">
        <v>0</v>
      </c>
      <c r="H22" s="6"/>
      <c r="I22" s="6"/>
      <c r="J22" s="6"/>
      <c r="K22" s="6"/>
      <c r="L22" s="6"/>
      <c r="M22" s="6"/>
      <c r="N22" s="6"/>
      <c r="O22" s="6"/>
    </row>
    <row r="23" spans="2:20" x14ac:dyDescent="0.25">
      <c r="B23" s="88" t="s">
        <v>5</v>
      </c>
      <c r="C23" s="6">
        <v>100008</v>
      </c>
      <c r="D23" s="6">
        <v>126302</v>
      </c>
      <c r="E23" s="6">
        <v>128577</v>
      </c>
      <c r="F23" s="6">
        <v>112525</v>
      </c>
      <c r="G23" s="6">
        <v>135744</v>
      </c>
      <c r="H23" s="6">
        <v>94781</v>
      </c>
      <c r="I23" s="6">
        <v>128991</v>
      </c>
      <c r="J23" s="6">
        <v>163624</v>
      </c>
      <c r="K23" s="6">
        <v>105032</v>
      </c>
      <c r="L23" s="6">
        <v>170339</v>
      </c>
      <c r="M23" s="6">
        <v>327503</v>
      </c>
      <c r="N23" s="6">
        <v>142844</v>
      </c>
      <c r="O23" s="6">
        <f>SUM(C23:N23)</f>
        <v>1736270</v>
      </c>
    </row>
    <row r="24" spans="2:20" ht="18.75" x14ac:dyDescent="0.3">
      <c r="B24" s="8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Q24" s="35"/>
      <c r="R24" s="91"/>
      <c r="S24" s="91"/>
      <c r="T24" s="91"/>
    </row>
    <row r="25" spans="2:20" x14ac:dyDescent="0.25">
      <c r="B25" s="88" t="s">
        <v>31</v>
      </c>
      <c r="C25" s="6"/>
      <c r="D25" s="6"/>
      <c r="E25" s="6"/>
      <c r="F25" s="6"/>
      <c r="G25" s="6">
        <v>0</v>
      </c>
      <c r="H25" s="6"/>
      <c r="I25" s="6"/>
      <c r="J25" s="6"/>
      <c r="K25" s="6"/>
      <c r="L25" s="6"/>
      <c r="M25" s="6"/>
      <c r="N25" s="6"/>
      <c r="O25" s="6"/>
      <c r="Q25" s="9"/>
    </row>
    <row r="26" spans="2:20" x14ac:dyDescent="0.25">
      <c r="B26" s="88" t="s">
        <v>8</v>
      </c>
      <c r="C26" s="6"/>
      <c r="D26" s="6"/>
      <c r="E26" s="6"/>
      <c r="F26" s="6"/>
      <c r="G26" s="6">
        <v>0</v>
      </c>
      <c r="H26" s="6"/>
      <c r="I26" s="6"/>
      <c r="J26" s="6"/>
      <c r="K26" s="6"/>
      <c r="L26" s="6"/>
      <c r="M26" s="6"/>
      <c r="N26" s="6"/>
      <c r="O26" s="6"/>
      <c r="Q26" s="9"/>
    </row>
    <row r="27" spans="2:20" x14ac:dyDescent="0.25">
      <c r="B27" s="88" t="s">
        <v>19</v>
      </c>
      <c r="C27" s="6"/>
      <c r="D27" s="6"/>
      <c r="E27" s="6"/>
      <c r="F27" s="6"/>
      <c r="G27" s="6">
        <v>0</v>
      </c>
      <c r="H27" s="6"/>
      <c r="I27" s="6"/>
      <c r="J27" s="6"/>
      <c r="K27" s="6"/>
      <c r="L27" s="6"/>
      <c r="M27" s="6"/>
      <c r="N27" s="6"/>
      <c r="O27" s="6"/>
    </row>
    <row r="28" spans="2:20" x14ac:dyDescent="0.25">
      <c r="B28" s="88" t="s">
        <v>28</v>
      </c>
      <c r="C28" s="6"/>
      <c r="D28" s="6"/>
      <c r="E28" s="6"/>
      <c r="F28" s="6"/>
      <c r="G28" s="6">
        <v>0</v>
      </c>
      <c r="H28" s="6"/>
      <c r="I28" s="6"/>
      <c r="J28" s="6"/>
      <c r="K28" s="6"/>
      <c r="L28" s="6"/>
      <c r="M28" s="6"/>
      <c r="N28" s="6"/>
      <c r="O28" s="6"/>
    </row>
    <row r="29" spans="2:20" x14ac:dyDescent="0.25">
      <c r="B29" s="88" t="s">
        <v>29</v>
      </c>
      <c r="C29" s="6"/>
      <c r="D29" s="6"/>
      <c r="E29" s="6"/>
      <c r="F29" s="6"/>
      <c r="G29" s="6">
        <v>0</v>
      </c>
      <c r="H29" s="6"/>
      <c r="I29" s="6"/>
      <c r="J29" s="6"/>
      <c r="K29" s="6"/>
      <c r="L29" s="6"/>
      <c r="M29" s="6"/>
      <c r="N29" s="6"/>
      <c r="O29" s="6"/>
    </row>
    <row r="30" spans="2:20" x14ac:dyDescent="0.25">
      <c r="B30" s="93"/>
      <c r="C30" s="6"/>
      <c r="D30" s="6"/>
      <c r="E30" s="6"/>
      <c r="F30" s="6"/>
      <c r="G30" s="6">
        <v>0</v>
      </c>
      <c r="H30" s="6"/>
      <c r="I30" s="6"/>
      <c r="J30" s="6"/>
      <c r="K30" s="6"/>
      <c r="L30" s="6"/>
      <c r="M30" s="6"/>
      <c r="N30" s="6"/>
      <c r="O30" s="6"/>
    </row>
    <row r="31" spans="2:20" x14ac:dyDescent="0.25">
      <c r="B31" s="94"/>
      <c r="C31" s="4"/>
      <c r="D31" s="4"/>
      <c r="E31" s="4"/>
      <c r="F31" s="4"/>
      <c r="G31" s="6">
        <v>0</v>
      </c>
      <c r="H31" s="6"/>
      <c r="I31" s="6"/>
      <c r="J31" s="6"/>
      <c r="K31" s="6"/>
      <c r="L31" s="6"/>
      <c r="M31" s="6"/>
      <c r="N31" s="6"/>
      <c r="O31" s="6"/>
    </row>
    <row r="32" spans="2:20" ht="18.75" x14ac:dyDescent="0.3">
      <c r="B32" s="95" t="s">
        <v>23</v>
      </c>
      <c r="C32" s="118">
        <f t="shared" ref="C32:G32" si="0">SUM(C13:C31)</f>
        <v>360177</v>
      </c>
      <c r="D32" s="118">
        <f t="shared" si="0"/>
        <v>433928.89749999996</v>
      </c>
      <c r="E32" s="118">
        <f t="shared" si="0"/>
        <v>426237</v>
      </c>
      <c r="F32" s="118">
        <f>SUM(F13:F31)</f>
        <v>367118</v>
      </c>
      <c r="G32" s="118">
        <f t="shared" si="0"/>
        <v>354532.89874999999</v>
      </c>
      <c r="H32" s="118">
        <f t="shared" ref="H32:N32" si="1">SUM(H13:H31)</f>
        <v>316361</v>
      </c>
      <c r="I32" s="118">
        <f t="shared" si="1"/>
        <v>393303</v>
      </c>
      <c r="J32" s="118">
        <f t="shared" si="1"/>
        <v>397392</v>
      </c>
      <c r="K32" s="118">
        <f t="shared" si="1"/>
        <v>465779</v>
      </c>
      <c r="L32" s="118">
        <f t="shared" si="1"/>
        <v>457396</v>
      </c>
      <c r="M32" s="118">
        <f t="shared" si="1"/>
        <v>969524</v>
      </c>
      <c r="N32" s="118">
        <f t="shared" si="1"/>
        <v>478194</v>
      </c>
      <c r="O32" s="117">
        <f>SUM(C32:N32)</f>
        <v>5419942.7962499997</v>
      </c>
      <c r="Q32" s="119">
        <f>O32</f>
        <v>5419942.7962499997</v>
      </c>
    </row>
    <row r="33" spans="2:17" ht="18.75" x14ac:dyDescent="0.3">
      <c r="B33" s="10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77"/>
      <c r="Q33" s="77"/>
    </row>
    <row r="34" spans="2:17" ht="18.75" x14ac:dyDescent="0.3">
      <c r="B34" s="10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7"/>
      <c r="Q34" s="77"/>
    </row>
    <row r="35" spans="2:17" ht="18.75" x14ac:dyDescent="0.3">
      <c r="B35" s="10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7"/>
      <c r="Q35" s="77"/>
    </row>
    <row r="36" spans="2:17" ht="23.25" x14ac:dyDescent="0.35">
      <c r="B36" s="104"/>
      <c r="C36" s="9"/>
      <c r="D36" s="9"/>
      <c r="E36" s="9"/>
      <c r="F36" s="9"/>
      <c r="G36" s="9"/>
      <c r="H36" s="105">
        <v>2022</v>
      </c>
      <c r="I36" s="9"/>
      <c r="J36" s="9"/>
      <c r="K36" s="9"/>
      <c r="L36" s="9"/>
      <c r="M36" s="9"/>
      <c r="N36" s="9"/>
      <c r="O36" s="77"/>
      <c r="Q36" s="77"/>
    </row>
    <row r="37" spans="2:17" ht="18.75" x14ac:dyDescent="0.3">
      <c r="B37" s="10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7"/>
      <c r="Q37" s="77"/>
    </row>
    <row r="38" spans="2:17" ht="18.75" x14ac:dyDescent="0.3">
      <c r="B38" s="10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7"/>
      <c r="Q38" s="77"/>
    </row>
    <row r="39" spans="2:17" ht="18.75" x14ac:dyDescent="0.3">
      <c r="B39" s="104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77"/>
      <c r="Q39" s="77"/>
    </row>
    <row r="41" spans="2:17" x14ac:dyDescent="0.25">
      <c r="B41" s="109"/>
      <c r="C41" s="106"/>
      <c r="D41" s="110"/>
      <c r="E41" s="106"/>
      <c r="F41" s="110"/>
      <c r="G41" s="106"/>
      <c r="H41" s="110"/>
      <c r="I41" s="106"/>
      <c r="J41" s="110"/>
      <c r="K41" s="106"/>
      <c r="L41" s="110"/>
      <c r="M41" s="106"/>
      <c r="N41" s="110"/>
      <c r="O41" s="111"/>
    </row>
    <row r="42" spans="2:17" x14ac:dyDescent="0.25">
      <c r="B42" s="112" t="s">
        <v>3</v>
      </c>
      <c r="C42" s="107" t="s">
        <v>0</v>
      </c>
      <c r="D42" s="25" t="s">
        <v>1</v>
      </c>
      <c r="E42" s="107" t="s">
        <v>2</v>
      </c>
      <c r="F42" s="25" t="s">
        <v>10</v>
      </c>
      <c r="G42" s="107" t="s">
        <v>11</v>
      </c>
      <c r="H42" s="25" t="s">
        <v>18</v>
      </c>
      <c r="I42" s="107" t="s">
        <v>12</v>
      </c>
      <c r="J42" s="25" t="s">
        <v>13</v>
      </c>
      <c r="K42" s="107" t="s">
        <v>14</v>
      </c>
      <c r="L42" s="25" t="s">
        <v>15</v>
      </c>
      <c r="M42" s="107" t="s">
        <v>16</v>
      </c>
      <c r="N42" s="25" t="s">
        <v>17</v>
      </c>
      <c r="O42" s="113" t="s">
        <v>6</v>
      </c>
    </row>
    <row r="43" spans="2:17" x14ac:dyDescent="0.25">
      <c r="B43" s="114"/>
      <c r="C43" s="108"/>
      <c r="D43" s="115"/>
      <c r="E43" s="108"/>
      <c r="F43" s="115"/>
      <c r="G43" s="108"/>
      <c r="H43" s="115"/>
      <c r="I43" s="108"/>
      <c r="J43" s="115"/>
      <c r="K43" s="108"/>
      <c r="L43" s="115"/>
      <c r="M43" s="108"/>
      <c r="N43" s="115"/>
      <c r="O43" s="116"/>
    </row>
    <row r="44" spans="2:17" x14ac:dyDescent="0.25">
      <c r="B44" s="76" t="s">
        <v>7</v>
      </c>
      <c r="C44" s="6">
        <v>85448</v>
      </c>
      <c r="D44" s="6">
        <v>60233</v>
      </c>
      <c r="E44" s="6">
        <v>35389</v>
      </c>
      <c r="F44" s="6">
        <v>15972</v>
      </c>
      <c r="G44" s="6">
        <v>82077</v>
      </c>
      <c r="H44" s="6">
        <v>57648</v>
      </c>
      <c r="I44" s="6">
        <v>71301</v>
      </c>
      <c r="J44" s="6">
        <v>51584</v>
      </c>
      <c r="K44" s="6">
        <v>83663</v>
      </c>
      <c r="L44" s="6">
        <v>24474</v>
      </c>
      <c r="M44" s="6">
        <v>96946</v>
      </c>
      <c r="N44" s="6">
        <v>102052</v>
      </c>
      <c r="O44" s="6">
        <f>SUM(C44:N44)</f>
        <v>766787</v>
      </c>
    </row>
    <row r="45" spans="2:17" x14ac:dyDescent="0.25">
      <c r="B45" s="76" t="s">
        <v>8</v>
      </c>
      <c r="C45" s="6">
        <v>189035</v>
      </c>
      <c r="D45" s="6">
        <v>271603</v>
      </c>
      <c r="E45" s="6">
        <v>154927</v>
      </c>
      <c r="F45" s="6">
        <v>105568</v>
      </c>
      <c r="G45" s="6">
        <v>169605</v>
      </c>
      <c r="H45" s="6">
        <v>213124</v>
      </c>
      <c r="I45" s="4">
        <v>140269</v>
      </c>
      <c r="J45" s="9">
        <v>200707.34875</v>
      </c>
      <c r="K45" s="4">
        <v>157184.40375</v>
      </c>
      <c r="L45" s="4">
        <v>198004</v>
      </c>
      <c r="M45" s="4">
        <v>154072</v>
      </c>
      <c r="N45" s="4">
        <v>253571</v>
      </c>
      <c r="O45" s="6">
        <f>SUM(C45:N45)</f>
        <v>2207669.7524999999</v>
      </c>
    </row>
    <row r="46" spans="2:17" x14ac:dyDescent="0.25">
      <c r="B46" s="76" t="s">
        <v>20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7" x14ac:dyDescent="0.25">
      <c r="B47" s="76" t="s">
        <v>36</v>
      </c>
      <c r="C47" s="6"/>
      <c r="D47" s="4"/>
      <c r="E47" s="6"/>
      <c r="F47" s="4"/>
      <c r="G47" s="4"/>
      <c r="H47" s="6"/>
      <c r="I47" s="4"/>
      <c r="J47" s="4"/>
      <c r="K47" s="4"/>
      <c r="L47" s="4"/>
      <c r="M47" s="4"/>
      <c r="N47" s="4"/>
      <c r="O47" s="6"/>
    </row>
    <row r="48" spans="2:17" x14ac:dyDescent="0.25">
      <c r="B48" s="76" t="s">
        <v>37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7" x14ac:dyDescent="0.25">
      <c r="B49" s="76" t="s">
        <v>52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7" x14ac:dyDescent="0.25">
      <c r="B50" s="76" t="s">
        <v>53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2:17" x14ac:dyDescent="0.25">
      <c r="B51" s="76" t="s">
        <v>54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2:17" x14ac:dyDescent="0.25">
      <c r="B52" s="76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2:17" x14ac:dyDescent="0.25">
      <c r="B53" s="76"/>
      <c r="C53" s="6"/>
      <c r="D53" s="6"/>
      <c r="E53" s="6"/>
      <c r="F53" s="4"/>
      <c r="G53" s="4"/>
      <c r="H53" s="6"/>
      <c r="I53" s="4"/>
      <c r="J53" s="4"/>
      <c r="K53" s="4"/>
      <c r="L53" s="4"/>
      <c r="M53" s="4"/>
      <c r="N53" s="4"/>
      <c r="O53" s="4"/>
    </row>
    <row r="54" spans="2:17" x14ac:dyDescent="0.25">
      <c r="B54" s="76" t="s">
        <v>5</v>
      </c>
      <c r="C54" s="6">
        <v>96855</v>
      </c>
      <c r="D54" s="6">
        <v>91718</v>
      </c>
      <c r="E54" s="6">
        <v>146393</v>
      </c>
      <c r="F54" s="6">
        <v>71411</v>
      </c>
      <c r="G54" s="6">
        <v>116600</v>
      </c>
      <c r="H54" s="6">
        <v>93710</v>
      </c>
      <c r="I54" s="6">
        <v>110382</v>
      </c>
      <c r="J54" s="6">
        <v>105231</v>
      </c>
      <c r="K54" s="6">
        <v>166700</v>
      </c>
      <c r="L54" s="6">
        <v>87922</v>
      </c>
      <c r="M54" s="6">
        <v>100010</v>
      </c>
      <c r="N54" s="6">
        <v>89363</v>
      </c>
      <c r="O54" s="6">
        <f ca="1">SUM(C54:O54)</f>
        <v>1276295</v>
      </c>
      <c r="P54" s="9" t="s">
        <v>9</v>
      </c>
    </row>
    <row r="55" spans="2:17" x14ac:dyDescent="0.25">
      <c r="B55" s="76"/>
      <c r="C55" s="6"/>
      <c r="D55" s="6"/>
      <c r="E55" s="6"/>
      <c r="F55" s="4"/>
      <c r="G55" s="4"/>
      <c r="H55" s="6"/>
      <c r="I55" s="123"/>
      <c r="J55" s="4"/>
      <c r="K55" s="4"/>
      <c r="L55" s="4"/>
      <c r="M55" s="4"/>
      <c r="N55" s="4"/>
      <c r="O55" s="4"/>
    </row>
    <row r="56" spans="2:17" x14ac:dyDescent="0.25">
      <c r="B56" s="76" t="s">
        <v>31</v>
      </c>
      <c r="C56" s="6"/>
      <c r="D56" s="6"/>
      <c r="E56" s="6"/>
      <c r="F56" s="4"/>
      <c r="G56" s="4"/>
      <c r="H56" s="6"/>
      <c r="I56" s="123"/>
      <c r="J56" s="4"/>
      <c r="K56" s="4"/>
      <c r="L56" s="4"/>
      <c r="M56" s="4"/>
      <c r="N56" s="4"/>
      <c r="O56" s="4"/>
    </row>
    <row r="57" spans="2:17" x14ac:dyDescent="0.25">
      <c r="B57" s="76" t="s">
        <v>8</v>
      </c>
      <c r="C57" s="6"/>
      <c r="D57" s="6"/>
      <c r="E57" s="6"/>
      <c r="F57" s="4"/>
      <c r="G57" s="4"/>
      <c r="H57" s="6"/>
      <c r="I57" s="123"/>
      <c r="J57" s="4"/>
      <c r="K57" s="4"/>
      <c r="L57" s="4"/>
      <c r="M57" s="4"/>
      <c r="N57" s="4"/>
      <c r="O57" s="4"/>
    </row>
    <row r="58" spans="2:17" x14ac:dyDescent="0.25">
      <c r="B58" s="76" t="s">
        <v>19</v>
      </c>
      <c r="C58" s="6"/>
      <c r="D58" s="6"/>
      <c r="E58" s="6"/>
      <c r="F58" s="4"/>
      <c r="G58" s="4"/>
      <c r="H58" s="6"/>
      <c r="I58" s="123"/>
      <c r="J58" s="4"/>
      <c r="K58" s="4"/>
      <c r="L58" s="4"/>
      <c r="M58" s="4"/>
      <c r="N58" s="4"/>
      <c r="O58" s="4"/>
    </row>
    <row r="59" spans="2:17" x14ac:dyDescent="0.25">
      <c r="B59" s="76" t="s">
        <v>28</v>
      </c>
      <c r="C59" s="6"/>
      <c r="D59" s="6"/>
      <c r="E59" s="6"/>
      <c r="F59" s="4"/>
      <c r="G59" s="4"/>
      <c r="H59" s="6"/>
      <c r="I59" s="123"/>
      <c r="J59" s="4"/>
      <c r="K59" s="4"/>
      <c r="L59" s="4"/>
      <c r="M59" s="4"/>
      <c r="N59" s="4"/>
      <c r="O59" s="4"/>
    </row>
    <row r="60" spans="2:17" x14ac:dyDescent="0.25">
      <c r="B60" s="76" t="s">
        <v>29</v>
      </c>
      <c r="C60" s="6"/>
      <c r="D60" s="6"/>
      <c r="E60" s="6"/>
      <c r="F60" s="4"/>
      <c r="G60" s="4"/>
      <c r="H60" s="6"/>
      <c r="I60" s="123"/>
      <c r="J60" s="4"/>
      <c r="K60" s="4"/>
      <c r="L60" s="4"/>
      <c r="M60" s="4"/>
      <c r="N60" s="4"/>
      <c r="O60" s="4"/>
    </row>
    <row r="61" spans="2:17" x14ac:dyDescent="0.25">
      <c r="B61" s="76"/>
      <c r="C61" s="6"/>
      <c r="D61" s="6"/>
      <c r="E61" s="6"/>
      <c r="F61" s="4"/>
      <c r="G61" s="4"/>
      <c r="H61" s="6"/>
      <c r="I61" s="123"/>
      <c r="J61" s="4"/>
      <c r="K61" s="4"/>
      <c r="L61" s="4"/>
      <c r="M61" s="4"/>
      <c r="N61" s="4"/>
      <c r="O61" s="4"/>
    </row>
    <row r="62" spans="2:17" x14ac:dyDescent="0.25">
      <c r="B62" s="76"/>
      <c r="C62" s="6"/>
      <c r="D62" s="6"/>
      <c r="E62" s="6"/>
      <c r="F62" s="4"/>
      <c r="G62" s="4"/>
      <c r="H62" s="6"/>
      <c r="I62" s="123"/>
      <c r="J62" s="4"/>
      <c r="K62" s="4"/>
      <c r="L62" s="4"/>
      <c r="M62" s="4"/>
      <c r="N62" s="4"/>
      <c r="O62" s="4"/>
    </row>
    <row r="63" spans="2:17" ht="21" x14ac:dyDescent="0.35">
      <c r="B63" s="76" t="s">
        <v>23</v>
      </c>
      <c r="C63" s="118">
        <f t="shared" ref="C63:I63" si="2">SUM(C44:C62)</f>
        <v>371338</v>
      </c>
      <c r="D63" s="118">
        <f t="shared" si="2"/>
        <v>423554</v>
      </c>
      <c r="E63" s="118">
        <f t="shared" si="2"/>
        <v>336709</v>
      </c>
      <c r="F63" s="118">
        <f t="shared" si="2"/>
        <v>192951</v>
      </c>
      <c r="G63" s="118">
        <f t="shared" si="2"/>
        <v>368282</v>
      </c>
      <c r="H63" s="118">
        <f t="shared" si="2"/>
        <v>364482</v>
      </c>
      <c r="I63" s="118">
        <f t="shared" si="2"/>
        <v>321952</v>
      </c>
      <c r="J63" s="118">
        <f>SUM(J44:J62)</f>
        <v>357522.34875</v>
      </c>
      <c r="K63" s="118">
        <f>SUM(K44:K62)</f>
        <v>407547.40375</v>
      </c>
      <c r="L63" s="118">
        <f>SUM(L44:L62)</f>
        <v>310400</v>
      </c>
      <c r="M63" s="118">
        <f>SUM(M44:M62)</f>
        <v>351028</v>
      </c>
      <c r="N63" s="118">
        <f>SUM(N44:N62)</f>
        <v>444986</v>
      </c>
      <c r="O63" s="118">
        <f ca="1">SUM(C63:O63)</f>
        <v>4250751.7524999995</v>
      </c>
      <c r="Q63" s="122">
        <f ca="1">O63</f>
        <v>4250751.7524999995</v>
      </c>
    </row>
    <row r="64" spans="2:17" x14ac:dyDescent="0.25">
      <c r="C64" s="9"/>
    </row>
    <row r="66" spans="2:18" x14ac:dyDescent="0.25">
      <c r="K66" s="90"/>
      <c r="L66" s="90"/>
      <c r="M66" s="90"/>
      <c r="N66" s="90"/>
      <c r="O66" s="90"/>
      <c r="P66" s="90"/>
      <c r="Q66" s="90"/>
      <c r="R66" s="90"/>
    </row>
    <row r="67" spans="2:18" ht="21" x14ac:dyDescent="0.35">
      <c r="K67" s="120" t="s">
        <v>65</v>
      </c>
      <c r="L67" s="120"/>
      <c r="M67" s="120"/>
      <c r="N67" s="120"/>
      <c r="O67" s="90"/>
      <c r="P67" s="90"/>
      <c r="Q67" s="121">
        <f ca="1">-Q32+Q63</f>
        <v>-1169191.0437500002</v>
      </c>
      <c r="R67" s="120" t="s">
        <v>64</v>
      </c>
    </row>
    <row r="68" spans="2:18" x14ac:dyDescent="0.25">
      <c r="K68" s="90"/>
      <c r="L68" s="90"/>
      <c r="M68" s="90"/>
      <c r="N68" s="90"/>
      <c r="O68" s="90"/>
      <c r="P68" s="90"/>
      <c r="Q68" s="90"/>
      <c r="R68" s="90"/>
    </row>
    <row r="69" spans="2:18" x14ac:dyDescent="0.25">
      <c r="K69" s="90"/>
      <c r="L69" s="90"/>
      <c r="M69" s="90"/>
      <c r="N69" s="90"/>
      <c r="O69" s="90"/>
      <c r="P69" s="90"/>
      <c r="Q69" s="90"/>
      <c r="R69" s="90"/>
    </row>
    <row r="72" spans="2:18" x14ac:dyDescent="0.25">
      <c r="B72" t="s">
        <v>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F83B-BD48-4030-BAAC-68FEF8456863}">
  <dimension ref="B1:Q67"/>
  <sheetViews>
    <sheetView topLeftCell="A58" zoomScale="90" zoomScaleNormal="90" workbookViewId="0">
      <selection activeCell="Q64" sqref="Q64"/>
    </sheetView>
  </sheetViews>
  <sheetFormatPr baseColWidth="10" defaultRowHeight="15" x14ac:dyDescent="0.25"/>
  <cols>
    <col min="2" max="2" width="13.7109375" customWidth="1"/>
    <col min="15" max="15" width="12.7109375" bestFit="1" customWidth="1"/>
    <col min="17" max="17" width="15" bestFit="1" customWidth="1"/>
  </cols>
  <sheetData>
    <row r="1" spans="2:15" ht="18.75" x14ac:dyDescent="0.3">
      <c r="E1" s="8" t="s">
        <v>21</v>
      </c>
      <c r="F1" s="8"/>
      <c r="G1" s="8"/>
      <c r="H1" s="8"/>
      <c r="I1" s="8"/>
    </row>
    <row r="2" spans="2:15" ht="18.75" x14ac:dyDescent="0.3">
      <c r="E2" s="8"/>
      <c r="F2" s="8"/>
      <c r="G2" s="8"/>
      <c r="H2" s="8"/>
      <c r="I2" s="8"/>
    </row>
    <row r="3" spans="2:15" ht="18.75" x14ac:dyDescent="0.3">
      <c r="E3" s="8"/>
      <c r="F3" s="8" t="s">
        <v>42</v>
      </c>
      <c r="G3" s="8"/>
      <c r="H3" s="8"/>
      <c r="I3" s="8"/>
    </row>
    <row r="4" spans="2:15" ht="18.75" x14ac:dyDescent="0.3">
      <c r="E4" s="8" t="s">
        <v>43</v>
      </c>
      <c r="F4" s="8"/>
      <c r="G4" s="8"/>
      <c r="H4" s="8"/>
      <c r="I4" s="8"/>
    </row>
    <row r="7" spans="2:15" ht="18.75" x14ac:dyDescent="0.3">
      <c r="G7" s="91">
        <v>2020</v>
      </c>
    </row>
    <row r="11" spans="2:15" x14ac:dyDescent="0.25">
      <c r="B11" s="68" t="s">
        <v>3</v>
      </c>
      <c r="C11" s="70" t="s">
        <v>0</v>
      </c>
      <c r="D11" s="68" t="s">
        <v>1</v>
      </c>
      <c r="E11" s="70" t="s">
        <v>2</v>
      </c>
      <c r="F11" s="68" t="s">
        <v>10</v>
      </c>
      <c r="G11" s="70" t="s">
        <v>11</v>
      </c>
      <c r="H11" s="68" t="s">
        <v>18</v>
      </c>
      <c r="I11" s="70" t="s">
        <v>12</v>
      </c>
      <c r="J11" s="68" t="s">
        <v>13</v>
      </c>
      <c r="K11" s="70" t="s">
        <v>14</v>
      </c>
      <c r="L11" s="68" t="s">
        <v>15</v>
      </c>
      <c r="M11" s="70" t="s">
        <v>16</v>
      </c>
      <c r="N11" s="68" t="s">
        <v>17</v>
      </c>
      <c r="O11" s="71" t="s">
        <v>6</v>
      </c>
    </row>
    <row r="12" spans="2:15" x14ac:dyDescent="0.25">
      <c r="B12" s="69"/>
      <c r="C12" s="72"/>
      <c r="D12" s="69"/>
      <c r="E12" s="72"/>
      <c r="F12" s="69"/>
      <c r="G12" s="72"/>
      <c r="H12" s="69"/>
      <c r="I12" s="72"/>
      <c r="J12" s="69"/>
      <c r="K12" s="72"/>
      <c r="L12" s="69"/>
      <c r="M12" s="72"/>
      <c r="N12" s="69"/>
      <c r="O12" s="73"/>
    </row>
    <row r="13" spans="2:15" x14ac:dyDescent="0.25">
      <c r="B13" s="76" t="s">
        <v>7</v>
      </c>
      <c r="C13" s="6">
        <v>31459</v>
      </c>
      <c r="D13" s="6">
        <v>42415</v>
      </c>
      <c r="E13" s="6">
        <v>56991</v>
      </c>
      <c r="F13" s="6">
        <v>33673</v>
      </c>
      <c r="G13" s="6">
        <v>32442</v>
      </c>
      <c r="H13" s="6">
        <v>116800</v>
      </c>
      <c r="I13" s="6">
        <v>87319</v>
      </c>
      <c r="J13" s="6">
        <v>80035</v>
      </c>
      <c r="K13" s="6">
        <v>67577</v>
      </c>
      <c r="L13" s="6">
        <v>52638</v>
      </c>
      <c r="M13" s="6">
        <v>65622</v>
      </c>
      <c r="N13" s="6">
        <v>83988</v>
      </c>
      <c r="O13" s="6">
        <v>750959</v>
      </c>
    </row>
    <row r="14" spans="2:15" x14ac:dyDescent="0.25">
      <c r="B14" s="76" t="s">
        <v>8</v>
      </c>
      <c r="C14" s="6">
        <v>144530</v>
      </c>
      <c r="D14" s="6">
        <v>255853</v>
      </c>
      <c r="E14" s="6">
        <v>165837</v>
      </c>
      <c r="F14" s="6">
        <v>56493</v>
      </c>
      <c r="G14" s="6">
        <v>83980</v>
      </c>
      <c r="H14" s="6">
        <v>147359</v>
      </c>
      <c r="I14" s="6">
        <v>151020</v>
      </c>
      <c r="J14" s="6">
        <v>216568</v>
      </c>
      <c r="K14" s="6">
        <v>219842</v>
      </c>
      <c r="L14" s="6">
        <v>178649</v>
      </c>
      <c r="M14" s="6">
        <v>177658</v>
      </c>
      <c r="N14" s="6">
        <v>223560</v>
      </c>
      <c r="O14" s="6">
        <v>2021349</v>
      </c>
    </row>
    <row r="15" spans="2:15" x14ac:dyDescent="0.25">
      <c r="B15" s="76" t="s">
        <v>4</v>
      </c>
      <c r="C15" s="6"/>
      <c r="D15" s="6">
        <v>3360</v>
      </c>
      <c r="E15" s="6">
        <v>840</v>
      </c>
      <c r="F15" s="6"/>
      <c r="G15" s="6"/>
      <c r="H15" s="6"/>
      <c r="I15" s="6"/>
      <c r="J15" s="6"/>
      <c r="K15" s="6"/>
      <c r="L15" s="6"/>
      <c r="M15" s="6"/>
      <c r="N15" s="6"/>
      <c r="O15" s="6">
        <v>4200</v>
      </c>
    </row>
    <row r="16" spans="2:15" x14ac:dyDescent="0.25">
      <c r="B16" s="76" t="s">
        <v>20</v>
      </c>
      <c r="C16" s="6"/>
      <c r="D16" s="6"/>
      <c r="E16" s="6"/>
      <c r="F16" s="6"/>
      <c r="G16" s="6"/>
      <c r="H16" s="6"/>
      <c r="I16" s="6"/>
      <c r="J16" s="6"/>
      <c r="K16" s="6">
        <v>18618</v>
      </c>
      <c r="L16" s="6">
        <v>1166</v>
      </c>
      <c r="M16" s="6"/>
      <c r="N16" s="6">
        <v>2</v>
      </c>
      <c r="O16" s="6">
        <v>19786</v>
      </c>
    </row>
    <row r="17" spans="2:17" x14ac:dyDescent="0.25">
      <c r="B17" s="76" t="s">
        <v>36</v>
      </c>
      <c r="C17" s="6"/>
      <c r="D17" s="6"/>
      <c r="E17" s="6"/>
      <c r="F17" s="6"/>
      <c r="G17" s="6"/>
      <c r="H17" s="6"/>
      <c r="I17" s="6">
        <v>5572</v>
      </c>
      <c r="J17" s="6"/>
      <c r="K17" s="6"/>
      <c r="L17" s="6">
        <v>4907</v>
      </c>
      <c r="M17" s="6"/>
      <c r="N17" s="6">
        <v>4979</v>
      </c>
      <c r="O17" s="6">
        <v>15458</v>
      </c>
    </row>
    <row r="18" spans="2:17" x14ac:dyDescent="0.25">
      <c r="B18" s="76" t="s">
        <v>37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7" x14ac:dyDescent="0.25">
      <c r="B19" s="7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7" ht="15.75" x14ac:dyDescent="0.25">
      <c r="B20" s="76" t="s">
        <v>5</v>
      </c>
      <c r="C20" s="6">
        <v>161459</v>
      </c>
      <c r="D20" s="6">
        <v>145699</v>
      </c>
      <c r="E20" s="6">
        <v>157412</v>
      </c>
      <c r="F20" s="6">
        <v>104470</v>
      </c>
      <c r="G20" s="6">
        <v>140582</v>
      </c>
      <c r="H20" s="6">
        <v>147860</v>
      </c>
      <c r="I20" s="6">
        <v>106955</v>
      </c>
      <c r="J20" s="6">
        <v>177497</v>
      </c>
      <c r="K20" s="6">
        <v>122477</v>
      </c>
      <c r="L20" s="6">
        <v>125175</v>
      </c>
      <c r="M20" s="6">
        <v>121315</v>
      </c>
      <c r="N20" s="6">
        <v>163878</v>
      </c>
      <c r="O20" s="6">
        <v>1674779</v>
      </c>
      <c r="Q20" s="103" t="s">
        <v>61</v>
      </c>
    </row>
    <row r="21" spans="2:17" ht="18.75" x14ac:dyDescent="0.3">
      <c r="B21" s="7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35">
        <f>SUM(O13:O20)</f>
        <v>4486531</v>
      </c>
    </row>
    <row r="22" spans="2:17" x14ac:dyDescent="0.25">
      <c r="B22" s="76"/>
      <c r="C22" s="6"/>
      <c r="D22" s="6"/>
      <c r="E22" s="6"/>
      <c r="F22" s="6"/>
      <c r="G22" s="6" t="s">
        <v>9</v>
      </c>
      <c r="H22" s="6"/>
      <c r="I22" s="6"/>
      <c r="J22" s="6"/>
      <c r="K22" s="6"/>
      <c r="L22" s="6"/>
      <c r="M22" s="6"/>
      <c r="N22" s="6"/>
      <c r="O22" s="6" t="s">
        <v>9</v>
      </c>
    </row>
    <row r="23" spans="2:17" x14ac:dyDescent="0.25">
      <c r="B23" s="76" t="s">
        <v>31</v>
      </c>
      <c r="C23" s="6"/>
      <c r="D23" s="6"/>
      <c r="E23" s="6"/>
      <c r="F23" s="6"/>
      <c r="G23" s="6">
        <v>142450</v>
      </c>
      <c r="H23" s="6"/>
      <c r="I23" s="6"/>
      <c r="J23" s="6"/>
      <c r="K23" s="6"/>
      <c r="L23" s="6"/>
      <c r="M23" s="6"/>
      <c r="N23" s="6"/>
      <c r="O23" s="6">
        <v>142450</v>
      </c>
    </row>
    <row r="24" spans="2:17" x14ac:dyDescent="0.25">
      <c r="B24" s="76" t="s">
        <v>8</v>
      </c>
      <c r="C24" s="6"/>
      <c r="D24" s="6"/>
      <c r="E24" s="6"/>
      <c r="F24" s="6">
        <v>269292</v>
      </c>
      <c r="G24" s="6"/>
      <c r="H24" s="6"/>
      <c r="I24" s="6"/>
      <c r="J24" s="6"/>
      <c r="K24" s="6"/>
      <c r="L24" s="6"/>
      <c r="M24" s="6"/>
      <c r="N24" s="6"/>
      <c r="O24" s="6">
        <v>269292</v>
      </c>
    </row>
    <row r="25" spans="2:17" x14ac:dyDescent="0.25">
      <c r="B25" s="76" t="s">
        <v>19</v>
      </c>
      <c r="C25" s="6"/>
      <c r="D25" s="6"/>
      <c r="E25" s="6"/>
      <c r="F25" s="6">
        <v>92064</v>
      </c>
      <c r="G25" s="6"/>
      <c r="H25" s="6"/>
      <c r="I25" s="6"/>
      <c r="J25" s="6"/>
      <c r="K25" s="6"/>
      <c r="L25" s="6"/>
      <c r="M25" s="6"/>
      <c r="N25" s="6"/>
      <c r="O25" s="6">
        <v>92064</v>
      </c>
    </row>
    <row r="26" spans="2:17" x14ac:dyDescent="0.25">
      <c r="B26" s="76" t="s">
        <v>28</v>
      </c>
      <c r="C26" s="6"/>
      <c r="D26" s="6"/>
      <c r="E26" s="6"/>
      <c r="F26" s="6">
        <v>36477</v>
      </c>
      <c r="G26" s="6"/>
      <c r="H26" s="6"/>
      <c r="I26" s="6"/>
      <c r="J26" s="6"/>
      <c r="K26" s="6"/>
      <c r="L26" s="6"/>
      <c r="M26" s="6"/>
      <c r="N26" s="6"/>
      <c r="O26" s="6">
        <v>36477</v>
      </c>
    </row>
    <row r="27" spans="2:17" x14ac:dyDescent="0.25">
      <c r="B27" s="76" t="s">
        <v>29</v>
      </c>
      <c r="C27" s="6"/>
      <c r="D27" s="6"/>
      <c r="E27" s="6"/>
      <c r="F27" s="6">
        <v>171968</v>
      </c>
      <c r="G27" s="6"/>
      <c r="H27" s="6"/>
      <c r="I27" s="6"/>
      <c r="J27" s="6"/>
      <c r="K27" s="6"/>
      <c r="L27" s="6"/>
      <c r="M27" s="6"/>
      <c r="N27" s="6"/>
      <c r="O27" s="6">
        <v>171968</v>
      </c>
    </row>
    <row r="28" spans="2:17" x14ac:dyDescent="0.25">
      <c r="B28" s="7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7" x14ac:dyDescent="0.25">
      <c r="B29" s="7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7" ht="18.75" x14ac:dyDescent="0.3">
      <c r="B30" s="76" t="s">
        <v>23</v>
      </c>
      <c r="C30" s="7">
        <v>337448</v>
      </c>
      <c r="D30" s="7">
        <v>447327</v>
      </c>
      <c r="E30" s="7">
        <v>381080</v>
      </c>
      <c r="F30" s="7">
        <v>764437</v>
      </c>
      <c r="G30" s="7">
        <v>399454</v>
      </c>
      <c r="H30" s="7">
        <v>412019</v>
      </c>
      <c r="I30" s="7">
        <v>350866</v>
      </c>
      <c r="J30" s="7">
        <v>474100</v>
      </c>
      <c r="K30" s="7">
        <v>428514</v>
      </c>
      <c r="L30" s="7">
        <v>362535</v>
      </c>
      <c r="M30" s="7">
        <v>364595</v>
      </c>
      <c r="N30" s="7">
        <v>476407</v>
      </c>
      <c r="O30" s="75">
        <v>5198782</v>
      </c>
      <c r="Q30" s="77"/>
    </row>
    <row r="31" spans="2:17" x14ac:dyDescent="0.25">
      <c r="I31" t="s">
        <v>9</v>
      </c>
    </row>
    <row r="32" spans="2:17" x14ac:dyDescent="0.25">
      <c r="B32" t="s">
        <v>30</v>
      </c>
      <c r="F32" t="s">
        <v>32</v>
      </c>
    </row>
    <row r="37" spans="2:15" ht="18.75" x14ac:dyDescent="0.3">
      <c r="H37" s="91">
        <v>2021</v>
      </c>
    </row>
    <row r="39" spans="2:15" x14ac:dyDescent="0.25">
      <c r="B39" s="82"/>
      <c r="C39" s="79"/>
      <c r="D39" s="83"/>
      <c r="E39" s="79"/>
      <c r="F39" s="83"/>
      <c r="G39" s="79"/>
      <c r="H39" s="83"/>
      <c r="I39" s="79"/>
      <c r="J39" s="83"/>
      <c r="K39" s="79"/>
      <c r="L39" s="83"/>
      <c r="M39" s="79"/>
      <c r="N39" s="83"/>
      <c r="O39" s="79"/>
    </row>
    <row r="40" spans="2:15" x14ac:dyDescent="0.25">
      <c r="B40" s="84" t="s">
        <v>3</v>
      </c>
      <c r="C40" s="80" t="s">
        <v>0</v>
      </c>
      <c r="D40" s="85" t="s">
        <v>1</v>
      </c>
      <c r="E40" s="80" t="s">
        <v>2</v>
      </c>
      <c r="F40" s="85" t="s">
        <v>10</v>
      </c>
      <c r="G40" s="80" t="s">
        <v>11</v>
      </c>
      <c r="H40" s="85" t="s">
        <v>18</v>
      </c>
      <c r="I40" s="80" t="s">
        <v>12</v>
      </c>
      <c r="J40" s="85" t="s">
        <v>13</v>
      </c>
      <c r="K40" s="80" t="s">
        <v>14</v>
      </c>
      <c r="L40" s="85" t="s">
        <v>15</v>
      </c>
      <c r="M40" s="80" t="s">
        <v>16</v>
      </c>
      <c r="N40" s="85" t="s">
        <v>17</v>
      </c>
      <c r="O40" s="80" t="s">
        <v>6</v>
      </c>
    </row>
    <row r="41" spans="2:15" x14ac:dyDescent="0.25">
      <c r="B41" s="86"/>
      <c r="C41" s="81"/>
      <c r="D41" s="87"/>
      <c r="E41" s="81"/>
      <c r="F41" s="87"/>
      <c r="G41" s="81"/>
      <c r="H41" s="87"/>
      <c r="I41" s="81"/>
      <c r="J41" s="87"/>
      <c r="K41" s="81"/>
      <c r="L41" s="87"/>
      <c r="M41" s="81"/>
      <c r="N41" s="87"/>
      <c r="O41" s="81"/>
    </row>
    <row r="42" spans="2:15" x14ac:dyDescent="0.25">
      <c r="B42" s="88" t="s">
        <v>7</v>
      </c>
      <c r="C42" s="6">
        <v>54986</v>
      </c>
      <c r="D42" s="9">
        <v>47870</v>
      </c>
      <c r="E42" s="6">
        <v>55819</v>
      </c>
      <c r="F42" s="6">
        <v>66061</v>
      </c>
      <c r="G42" s="6">
        <v>53983</v>
      </c>
      <c r="H42" s="6">
        <v>91568</v>
      </c>
      <c r="I42" s="6">
        <v>100499</v>
      </c>
      <c r="J42" s="6">
        <v>90714</v>
      </c>
      <c r="K42" s="6">
        <v>101419</v>
      </c>
      <c r="L42" s="6">
        <v>70792</v>
      </c>
      <c r="M42" s="6">
        <v>172394</v>
      </c>
      <c r="N42" s="6">
        <v>80386</v>
      </c>
      <c r="O42" s="6">
        <f>SUM(C42:N42)</f>
        <v>986491</v>
      </c>
    </row>
    <row r="43" spans="2:15" x14ac:dyDescent="0.25">
      <c r="B43" s="88" t="s">
        <v>8</v>
      </c>
      <c r="C43" s="6">
        <v>170944</v>
      </c>
      <c r="D43" s="6">
        <v>234347.89749999999</v>
      </c>
      <c r="E43" s="6">
        <v>241841</v>
      </c>
      <c r="F43" s="6">
        <v>188532</v>
      </c>
      <c r="G43" s="6">
        <v>164805.89874999999</v>
      </c>
      <c r="H43" s="6">
        <v>130012</v>
      </c>
      <c r="I43" s="6">
        <v>163571</v>
      </c>
      <c r="J43" s="6">
        <v>141797</v>
      </c>
      <c r="K43" s="6">
        <v>235394</v>
      </c>
      <c r="L43" s="6">
        <v>216265</v>
      </c>
      <c r="M43" s="6">
        <v>453118</v>
      </c>
      <c r="N43" s="6">
        <v>235735</v>
      </c>
      <c r="O43" s="6">
        <f>SUM(C43:N43)</f>
        <v>2576362.7962499997</v>
      </c>
    </row>
    <row r="44" spans="2:15" x14ac:dyDescent="0.25">
      <c r="B44" s="88" t="s">
        <v>20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/>
      <c r="I44" s="6">
        <v>242</v>
      </c>
      <c r="J44" s="6">
        <v>1257</v>
      </c>
      <c r="K44" s="6"/>
      <c r="L44" s="6"/>
      <c r="M44" s="6"/>
      <c r="N44" s="6"/>
      <c r="O44" s="6">
        <f>SUM(I44:N44)</f>
        <v>1499</v>
      </c>
    </row>
    <row r="45" spans="2:15" x14ac:dyDescent="0.25">
      <c r="B45" s="88" t="s">
        <v>36</v>
      </c>
      <c r="C45" s="6">
        <v>0</v>
      </c>
      <c r="D45" s="6"/>
      <c r="E45" s="6"/>
      <c r="F45" s="6"/>
      <c r="G45" s="6">
        <v>0</v>
      </c>
      <c r="H45" s="6"/>
      <c r="I45" s="6"/>
      <c r="J45" s="6"/>
      <c r="K45" s="6"/>
      <c r="L45" s="6"/>
      <c r="M45" s="6">
        <v>5156</v>
      </c>
      <c r="N45" s="6"/>
      <c r="O45" s="6">
        <f>SUM(M45:N45)</f>
        <v>5156</v>
      </c>
    </row>
    <row r="46" spans="2:15" x14ac:dyDescent="0.25">
      <c r="B46" s="88" t="s">
        <v>37</v>
      </c>
      <c r="C46" s="6"/>
      <c r="D46" s="6"/>
      <c r="E46" s="6"/>
      <c r="F46" s="6"/>
      <c r="G46" s="6">
        <v>0</v>
      </c>
      <c r="H46" s="6"/>
      <c r="I46" s="6"/>
      <c r="J46" s="6"/>
      <c r="K46" s="6"/>
      <c r="L46" s="6"/>
      <c r="M46" s="6"/>
      <c r="N46" s="6"/>
      <c r="O46" s="6"/>
    </row>
    <row r="47" spans="2:15" x14ac:dyDescent="0.25">
      <c r="B47" s="88" t="s">
        <v>52</v>
      </c>
      <c r="C47" s="6">
        <v>34239</v>
      </c>
      <c r="D47" s="6">
        <v>25409</v>
      </c>
      <c r="E47" s="6">
        <v>0</v>
      </c>
      <c r="F47" s="6"/>
      <c r="G47" s="6">
        <v>0</v>
      </c>
      <c r="H47" s="6"/>
      <c r="I47" s="6"/>
      <c r="J47" s="6"/>
      <c r="K47" s="6"/>
      <c r="L47" s="6"/>
      <c r="M47" s="6">
        <v>10136</v>
      </c>
      <c r="N47" s="6">
        <v>19229</v>
      </c>
      <c r="O47" s="6">
        <f>SUM(C47:N47)</f>
        <v>89013</v>
      </c>
    </row>
    <row r="48" spans="2:15" x14ac:dyDescent="0.25">
      <c r="B48" s="88" t="s">
        <v>53</v>
      </c>
      <c r="C48" s="6"/>
      <c r="D48" s="6"/>
      <c r="E48" s="6"/>
      <c r="F48" s="6"/>
      <c r="G48" s="6"/>
      <c r="H48" s="6"/>
      <c r="I48" s="6"/>
      <c r="J48" s="6"/>
      <c r="K48" s="6">
        <v>23934</v>
      </c>
      <c r="L48" s="6"/>
      <c r="M48" s="6"/>
      <c r="N48" s="6"/>
      <c r="O48" s="6">
        <f>SUM(K48:N48)</f>
        <v>23934</v>
      </c>
    </row>
    <row r="49" spans="2:17" x14ac:dyDescent="0.25">
      <c r="B49" s="88" t="s">
        <v>54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>
        <v>1090</v>
      </c>
      <c r="N49" s="6"/>
      <c r="O49" s="6">
        <f>SUM(M49:N49)</f>
        <v>1090</v>
      </c>
      <c r="P49" t="s">
        <v>55</v>
      </c>
    </row>
    <row r="50" spans="2:17" x14ac:dyDescent="0.25">
      <c r="B50" s="88" t="s">
        <v>56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>
        <v>127</v>
      </c>
      <c r="N50" s="6"/>
      <c r="O50" s="6">
        <f>SUM(M50:N50)</f>
        <v>127</v>
      </c>
      <c r="P50" t="s">
        <v>57</v>
      </c>
    </row>
    <row r="51" spans="2:17" x14ac:dyDescent="0.25">
      <c r="B51" s="88"/>
      <c r="C51" s="6"/>
      <c r="D51" s="6"/>
      <c r="E51" s="6"/>
      <c r="F51" s="6"/>
      <c r="G51" s="6">
        <v>0</v>
      </c>
      <c r="H51" s="6"/>
      <c r="I51" s="6"/>
      <c r="J51" s="6"/>
      <c r="K51" s="6"/>
      <c r="L51" s="6"/>
      <c r="M51" s="6"/>
      <c r="N51" s="6"/>
      <c r="O51" s="6"/>
    </row>
    <row r="52" spans="2:17" x14ac:dyDescent="0.25">
      <c r="B52" s="88" t="s">
        <v>5</v>
      </c>
      <c r="C52" s="6">
        <v>100008</v>
      </c>
      <c r="D52" s="6">
        <v>126302</v>
      </c>
      <c r="E52" s="6">
        <v>128577</v>
      </c>
      <c r="F52" s="6">
        <v>112525</v>
      </c>
      <c r="G52" s="6">
        <v>135744</v>
      </c>
      <c r="H52" s="6">
        <v>94781</v>
      </c>
      <c r="I52" s="6">
        <v>128991</v>
      </c>
      <c r="J52" s="6">
        <v>163624</v>
      </c>
      <c r="K52" s="6">
        <v>105032</v>
      </c>
      <c r="L52" s="6">
        <v>170339</v>
      </c>
      <c r="M52" s="6">
        <v>327503</v>
      </c>
      <c r="N52" s="6">
        <v>142844</v>
      </c>
      <c r="O52" s="6">
        <f>SUM(C52:N52)</f>
        <v>1736270</v>
      </c>
    </row>
    <row r="53" spans="2:17" x14ac:dyDescent="0.25">
      <c r="B53" s="88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2:17" x14ac:dyDescent="0.25">
      <c r="B54" s="88" t="s">
        <v>31</v>
      </c>
      <c r="C54" s="6"/>
      <c r="D54" s="6"/>
      <c r="E54" s="6"/>
      <c r="F54" s="6"/>
      <c r="G54" s="6">
        <v>0</v>
      </c>
      <c r="H54" s="6"/>
      <c r="I54" s="6"/>
      <c r="J54" s="6"/>
      <c r="K54" s="6"/>
      <c r="L54" s="6"/>
      <c r="M54" s="6"/>
      <c r="N54" s="6"/>
      <c r="O54" s="6"/>
    </row>
    <row r="55" spans="2:17" x14ac:dyDescent="0.25">
      <c r="B55" s="88" t="s">
        <v>8</v>
      </c>
      <c r="C55" s="6"/>
      <c r="D55" s="6"/>
      <c r="E55" s="6"/>
      <c r="F55" s="6"/>
      <c r="G55" s="6">
        <v>0</v>
      </c>
      <c r="H55" s="6"/>
      <c r="I55" s="6"/>
      <c r="J55" s="6"/>
      <c r="K55" s="6"/>
      <c r="L55" s="6"/>
      <c r="M55" s="6"/>
      <c r="N55" s="6"/>
      <c r="O55" s="6"/>
    </row>
    <row r="56" spans="2:17" x14ac:dyDescent="0.25">
      <c r="B56" s="88" t="s">
        <v>19</v>
      </c>
      <c r="C56" s="6"/>
      <c r="D56" s="6"/>
      <c r="E56" s="6"/>
      <c r="F56" s="6"/>
      <c r="G56" s="6">
        <v>0</v>
      </c>
      <c r="H56" s="6"/>
      <c r="I56" s="6"/>
      <c r="J56" s="6"/>
      <c r="K56" s="6"/>
      <c r="L56" s="6"/>
      <c r="M56" s="6"/>
      <c r="N56" s="6"/>
      <c r="O56" s="6"/>
    </row>
    <row r="57" spans="2:17" x14ac:dyDescent="0.25">
      <c r="B57" s="88" t="s">
        <v>28</v>
      </c>
      <c r="C57" s="6"/>
      <c r="D57" s="6"/>
      <c r="E57" s="6"/>
      <c r="F57" s="6"/>
      <c r="G57" s="6">
        <v>0</v>
      </c>
      <c r="H57" s="6"/>
      <c r="I57" s="6"/>
      <c r="J57" s="6"/>
      <c r="K57" s="6"/>
      <c r="L57" s="6"/>
      <c r="M57" s="6"/>
      <c r="N57" s="6"/>
      <c r="O57" s="6"/>
    </row>
    <row r="58" spans="2:17" x14ac:dyDescent="0.25">
      <c r="B58" s="88" t="s">
        <v>29</v>
      </c>
      <c r="C58" s="6"/>
      <c r="D58" s="6"/>
      <c r="E58" s="6"/>
      <c r="F58" s="6"/>
      <c r="G58" s="6">
        <v>0</v>
      </c>
      <c r="H58" s="6"/>
      <c r="I58" s="6"/>
      <c r="J58" s="6"/>
      <c r="K58" s="6"/>
      <c r="L58" s="6"/>
      <c r="M58" s="6"/>
      <c r="N58" s="6"/>
      <c r="O58" s="6"/>
    </row>
    <row r="59" spans="2:17" x14ac:dyDescent="0.25">
      <c r="B59" s="93"/>
      <c r="C59" s="6"/>
      <c r="D59" s="6"/>
      <c r="E59" s="6"/>
      <c r="F59" s="6"/>
      <c r="G59" s="6">
        <v>0</v>
      </c>
      <c r="H59" s="6"/>
      <c r="I59" s="6"/>
      <c r="J59" s="6"/>
      <c r="K59" s="6"/>
      <c r="L59" s="6"/>
      <c r="M59" s="6"/>
      <c r="N59" s="6"/>
      <c r="O59" s="6"/>
    </row>
    <row r="60" spans="2:17" x14ac:dyDescent="0.25">
      <c r="B60" s="94"/>
      <c r="C60" s="4"/>
      <c r="D60" s="4"/>
      <c r="E60" s="4"/>
      <c r="F60" s="4"/>
      <c r="G60" s="6">
        <v>0</v>
      </c>
      <c r="H60" s="6"/>
      <c r="I60" s="6"/>
      <c r="J60" s="6"/>
      <c r="K60" s="6"/>
      <c r="L60" s="6"/>
      <c r="M60" s="6"/>
      <c r="N60" s="6"/>
      <c r="O60" s="6"/>
    </row>
    <row r="61" spans="2:17" ht="18.75" x14ac:dyDescent="0.3">
      <c r="B61" s="95" t="s">
        <v>23</v>
      </c>
      <c r="C61" s="6">
        <f t="shared" ref="C61:G61" si="0">SUM(C42:C60)</f>
        <v>360177</v>
      </c>
      <c r="D61" s="6">
        <f t="shared" si="0"/>
        <v>433928.89749999996</v>
      </c>
      <c r="E61" s="6">
        <f t="shared" si="0"/>
        <v>426237</v>
      </c>
      <c r="F61" s="6">
        <f>SUM(F42:F60)</f>
        <v>367118</v>
      </c>
      <c r="G61" s="6">
        <f t="shared" si="0"/>
        <v>354532.89874999999</v>
      </c>
      <c r="H61" s="6">
        <f>SUM(H42:H60)</f>
        <v>316361</v>
      </c>
      <c r="I61" s="6">
        <f>SUM(I42:I60)</f>
        <v>393303</v>
      </c>
      <c r="J61" s="6">
        <f>SUM(J42:J60)</f>
        <v>397392</v>
      </c>
      <c r="K61" s="6">
        <f>SUM(K42:K58)</f>
        <v>465779</v>
      </c>
      <c r="L61" s="6">
        <f>SUM(L42:L60)</f>
        <v>457396</v>
      </c>
      <c r="M61" s="6">
        <f>SUM(M42:M60)</f>
        <v>969524</v>
      </c>
      <c r="N61" s="6">
        <f>SUM(N42:N60)</f>
        <v>478194</v>
      </c>
      <c r="O61" s="96">
        <f>SUM(C61:N61)</f>
        <v>5419942.7962499997</v>
      </c>
      <c r="Q61" s="77">
        <f>O61</f>
        <v>5419942.7962499997</v>
      </c>
    </row>
    <row r="63" spans="2:17" x14ac:dyDescent="0.25">
      <c r="J63" s="90"/>
      <c r="K63" s="90"/>
      <c r="L63" s="90"/>
      <c r="M63" s="90"/>
      <c r="N63" s="90"/>
      <c r="O63" s="90"/>
    </row>
    <row r="64" spans="2:17" ht="21" x14ac:dyDescent="0.35">
      <c r="J64" s="89" t="s">
        <v>44</v>
      </c>
      <c r="K64" s="89"/>
      <c r="L64" s="89"/>
      <c r="M64" s="89"/>
      <c r="N64" s="90"/>
      <c r="O64" s="90"/>
      <c r="Q64" s="92">
        <f>-Q21+Q61</f>
        <v>933411.79624999966</v>
      </c>
    </row>
    <row r="65" spans="2:15" x14ac:dyDescent="0.25">
      <c r="J65" s="90" t="s">
        <v>60</v>
      </c>
      <c r="K65" s="90"/>
      <c r="L65" s="90"/>
      <c r="M65" s="90"/>
      <c r="N65" s="90"/>
      <c r="O65" s="90"/>
    </row>
    <row r="67" spans="2:15" x14ac:dyDescent="0.25">
      <c r="B67" t="s">
        <v>62</v>
      </c>
    </row>
  </sheetData>
  <pageMargins left="0.7" right="0.7" top="0.75" bottom="0.75" header="0.3" footer="0.3"/>
  <pageSetup paperSize="9" orientation="portrait" horizontalDpi="0" verticalDpi="0" r:id="rId1"/>
  <ignoredErrors>
    <ignoredError sqref="K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66"/>
  <sheetViews>
    <sheetView topLeftCell="A59" zoomScale="75" zoomScaleNormal="75" workbookViewId="0">
      <selection activeCell="D4" sqref="D4"/>
    </sheetView>
  </sheetViews>
  <sheetFormatPr baseColWidth="10" defaultRowHeight="15" x14ac:dyDescent="0.25"/>
  <cols>
    <col min="16" max="16" width="15.7109375" bestFit="1" customWidth="1"/>
  </cols>
  <sheetData>
    <row r="3" spans="1:14" ht="15.75" x14ac:dyDescent="0.25">
      <c r="D3" s="38"/>
      <c r="E3" s="38" t="s">
        <v>21</v>
      </c>
      <c r="F3" s="38"/>
      <c r="G3" s="38"/>
      <c r="H3" s="38"/>
      <c r="I3" s="38"/>
      <c r="J3" s="78"/>
    </row>
    <row r="4" spans="1:14" ht="15.75" x14ac:dyDescent="0.25">
      <c r="D4" s="38"/>
      <c r="E4" s="38"/>
      <c r="F4" s="38"/>
      <c r="G4" s="38"/>
      <c r="H4" s="38"/>
      <c r="I4" s="38"/>
      <c r="J4" s="78"/>
    </row>
    <row r="5" spans="1:14" ht="15.75" x14ac:dyDescent="0.25">
      <c r="D5" s="38"/>
      <c r="E5" s="38"/>
      <c r="F5" s="38" t="s">
        <v>24</v>
      </c>
      <c r="G5" s="38"/>
      <c r="H5" s="38"/>
      <c r="I5" s="38"/>
      <c r="J5" s="78"/>
    </row>
    <row r="6" spans="1:14" ht="15.75" x14ac:dyDescent="0.25">
      <c r="D6" s="38"/>
      <c r="E6" s="38" t="s">
        <v>39</v>
      </c>
      <c r="F6" s="38"/>
      <c r="G6" s="78"/>
      <c r="H6" s="38"/>
      <c r="I6" s="38"/>
      <c r="J6" s="78"/>
    </row>
    <row r="7" spans="1:14" ht="15.75" x14ac:dyDescent="0.25">
      <c r="D7" s="78"/>
      <c r="E7" s="78"/>
      <c r="F7" s="78"/>
      <c r="G7" s="78"/>
      <c r="H7" s="78"/>
      <c r="I7" s="78"/>
      <c r="J7" s="78"/>
    </row>
    <row r="8" spans="1:14" ht="15.75" x14ac:dyDescent="0.25">
      <c r="D8" s="78"/>
      <c r="E8" s="78"/>
      <c r="F8" s="78"/>
      <c r="G8" s="78"/>
      <c r="H8" s="78"/>
      <c r="I8" s="78"/>
      <c r="J8" s="78"/>
    </row>
    <row r="9" spans="1:14" ht="15.75" x14ac:dyDescent="0.25">
      <c r="D9" s="78"/>
      <c r="E9" s="78"/>
      <c r="F9" s="78"/>
      <c r="G9" s="78"/>
      <c r="H9" s="78"/>
      <c r="I9" s="78"/>
      <c r="J9" s="78"/>
    </row>
    <row r="10" spans="1:14" ht="15.75" x14ac:dyDescent="0.25">
      <c r="D10" s="78"/>
      <c r="E10" s="78"/>
      <c r="F10" s="78"/>
      <c r="G10" s="78"/>
      <c r="H10" s="78"/>
      <c r="I10" s="78"/>
      <c r="J10" s="78"/>
    </row>
    <row r="11" spans="1:14" ht="15.75" x14ac:dyDescent="0.25">
      <c r="D11" s="78"/>
      <c r="E11" s="78"/>
      <c r="F11" s="78"/>
      <c r="G11" s="78"/>
      <c r="H11" s="78"/>
      <c r="I11" s="78"/>
      <c r="J11" s="78"/>
    </row>
    <row r="12" spans="1:14" ht="15.75" x14ac:dyDescent="0.25">
      <c r="D12" s="78"/>
      <c r="E12" s="78"/>
      <c r="F12" s="38"/>
      <c r="G12" s="38">
        <v>2019</v>
      </c>
      <c r="H12" s="78"/>
      <c r="I12" s="78"/>
      <c r="J12" s="78"/>
    </row>
    <row r="13" spans="1:14" ht="15.75" x14ac:dyDescent="0.25">
      <c r="D13" s="78"/>
      <c r="E13" s="78"/>
      <c r="F13" s="78"/>
      <c r="G13" s="78"/>
      <c r="H13" s="78"/>
      <c r="I13" s="78"/>
      <c r="J13" s="78"/>
    </row>
    <row r="16" spans="1:14" x14ac:dyDescent="0.25">
      <c r="A16" s="12"/>
      <c r="B16" s="18"/>
      <c r="C16" s="13"/>
      <c r="D16" s="18"/>
      <c r="E16" s="13"/>
      <c r="F16" s="18"/>
      <c r="G16" s="13"/>
      <c r="H16" s="18"/>
      <c r="I16" s="13"/>
      <c r="J16" s="18"/>
      <c r="K16" s="13"/>
      <c r="L16" s="18"/>
      <c r="M16" s="13"/>
      <c r="N16" s="18"/>
    </row>
    <row r="17" spans="1:16" x14ac:dyDescent="0.25">
      <c r="A17" s="14" t="s">
        <v>3</v>
      </c>
      <c r="B17" s="19" t="s">
        <v>0</v>
      </c>
      <c r="C17" s="15" t="s">
        <v>1</v>
      </c>
      <c r="D17" s="19" t="s">
        <v>2</v>
      </c>
      <c r="E17" s="15" t="s">
        <v>10</v>
      </c>
      <c r="F17" s="19" t="s">
        <v>11</v>
      </c>
      <c r="G17" s="15" t="s">
        <v>18</v>
      </c>
      <c r="H17" s="19" t="s">
        <v>12</v>
      </c>
      <c r="I17" s="15" t="s">
        <v>13</v>
      </c>
      <c r="J17" s="19" t="s">
        <v>14</v>
      </c>
      <c r="K17" s="15" t="s">
        <v>15</v>
      </c>
      <c r="L17" s="19" t="s">
        <v>16</v>
      </c>
      <c r="M17" s="15" t="s">
        <v>17</v>
      </c>
      <c r="N17" s="19" t="s">
        <v>6</v>
      </c>
    </row>
    <row r="18" spans="1:16" x14ac:dyDescent="0.25">
      <c r="A18" s="16"/>
      <c r="B18" s="20"/>
      <c r="C18" s="17"/>
      <c r="D18" s="20"/>
      <c r="E18" s="17"/>
      <c r="F18" s="20"/>
      <c r="G18" s="17"/>
      <c r="H18" s="20"/>
      <c r="I18" s="17"/>
      <c r="J18" s="20"/>
      <c r="K18" s="17"/>
      <c r="L18" s="20"/>
      <c r="M18" s="17"/>
      <c r="N18" s="20"/>
    </row>
    <row r="19" spans="1:16" x14ac:dyDescent="0.25">
      <c r="A19" s="2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6" x14ac:dyDescent="0.25">
      <c r="A20" s="21" t="s">
        <v>7</v>
      </c>
      <c r="B20" s="6">
        <v>100982</v>
      </c>
      <c r="C20" s="6">
        <v>35361</v>
      </c>
      <c r="D20" s="6">
        <v>21008</v>
      </c>
      <c r="E20" s="6">
        <v>48129</v>
      </c>
      <c r="F20" s="6">
        <v>15062</v>
      </c>
      <c r="G20" s="6">
        <v>105099</v>
      </c>
      <c r="H20" s="6">
        <v>128143</v>
      </c>
      <c r="I20" s="6">
        <v>82145</v>
      </c>
      <c r="J20" s="3">
        <v>96050</v>
      </c>
      <c r="K20" s="6">
        <v>30580</v>
      </c>
      <c r="L20" s="6">
        <v>50660</v>
      </c>
      <c r="M20" s="6">
        <v>64669</v>
      </c>
      <c r="N20" s="3">
        <f>SUM(B20:M20)</f>
        <v>777888</v>
      </c>
    </row>
    <row r="21" spans="1:16" x14ac:dyDescent="0.25">
      <c r="A21" s="21" t="s">
        <v>8</v>
      </c>
      <c r="B21" s="6">
        <v>138312</v>
      </c>
      <c r="C21" s="6">
        <v>199509</v>
      </c>
      <c r="D21" s="6">
        <v>187962</v>
      </c>
      <c r="E21" s="6">
        <v>192966</v>
      </c>
      <c r="F21" s="6">
        <v>66877</v>
      </c>
      <c r="G21" s="6">
        <v>191887</v>
      </c>
      <c r="H21" s="6">
        <v>199859</v>
      </c>
      <c r="I21" s="6">
        <v>235254</v>
      </c>
      <c r="J21" s="3">
        <v>178672</v>
      </c>
      <c r="K21" s="6">
        <v>220483</v>
      </c>
      <c r="L21" s="6">
        <v>176772</v>
      </c>
      <c r="M21" s="6">
        <v>212151</v>
      </c>
      <c r="N21" s="6">
        <f>SUM(B21:M21)</f>
        <v>2200704</v>
      </c>
    </row>
    <row r="22" spans="1:16" x14ac:dyDescent="0.25">
      <c r="A22" s="21" t="s">
        <v>4</v>
      </c>
      <c r="B22" s="6"/>
      <c r="C22" s="6">
        <v>7560</v>
      </c>
      <c r="D22" s="6"/>
      <c r="E22" s="6"/>
      <c r="F22" s="6"/>
      <c r="G22" s="6" t="s">
        <v>9</v>
      </c>
      <c r="H22" s="6"/>
      <c r="I22" s="6"/>
      <c r="J22" s="3"/>
      <c r="K22" s="6" t="s">
        <v>9</v>
      </c>
      <c r="L22" s="6"/>
      <c r="M22" s="6"/>
      <c r="N22" s="3">
        <f>SUM(B22:M22)</f>
        <v>7560</v>
      </c>
    </row>
    <row r="23" spans="1:16" x14ac:dyDescent="0.25">
      <c r="A23" s="21" t="s">
        <v>20</v>
      </c>
      <c r="B23" s="6"/>
      <c r="C23" s="6">
        <v>0</v>
      </c>
      <c r="D23" s="6"/>
      <c r="E23" s="6"/>
      <c r="F23" s="6"/>
      <c r="G23" s="6"/>
      <c r="H23" s="6"/>
      <c r="I23" s="6"/>
      <c r="J23" s="3"/>
      <c r="K23" s="6">
        <v>7892</v>
      </c>
      <c r="L23" s="6"/>
      <c r="M23" s="6"/>
      <c r="N23" s="3">
        <f>SUM(B23:M23)</f>
        <v>7892</v>
      </c>
    </row>
    <row r="24" spans="1:16" x14ac:dyDescent="0.25">
      <c r="A24" s="21"/>
      <c r="B24" s="6"/>
      <c r="C24" s="6"/>
      <c r="D24" s="6"/>
      <c r="E24" s="6"/>
      <c r="F24" s="6"/>
      <c r="G24" s="6"/>
      <c r="H24" s="6"/>
      <c r="I24" s="6"/>
      <c r="J24" s="3"/>
      <c r="K24" s="6"/>
      <c r="L24" s="6"/>
      <c r="M24" s="6"/>
      <c r="N24" s="3"/>
    </row>
    <row r="25" spans="1:16" x14ac:dyDescent="0.25">
      <c r="A25" s="21" t="s">
        <v>5</v>
      </c>
      <c r="B25" s="6">
        <v>94538</v>
      </c>
      <c r="C25" s="6">
        <v>86735</v>
      </c>
      <c r="D25" s="6">
        <v>112488</v>
      </c>
      <c r="E25" s="6">
        <v>181973</v>
      </c>
      <c r="F25" s="6">
        <v>53082</v>
      </c>
      <c r="G25" s="6">
        <v>98804</v>
      </c>
      <c r="H25" s="6">
        <v>128320</v>
      </c>
      <c r="I25" s="6">
        <v>166270</v>
      </c>
      <c r="J25" s="3">
        <v>143496</v>
      </c>
      <c r="K25" s="6">
        <v>110188</v>
      </c>
      <c r="L25" s="6">
        <v>128090</v>
      </c>
      <c r="M25" s="6">
        <v>162709</v>
      </c>
      <c r="N25" s="3">
        <f>SUM(B25:M25)</f>
        <v>1466693</v>
      </c>
    </row>
    <row r="26" spans="1:16" x14ac:dyDescent="0.25">
      <c r="A26" s="21"/>
      <c r="B26" s="6"/>
      <c r="C26" s="6"/>
      <c r="D26" s="6"/>
      <c r="E26" s="6"/>
      <c r="F26" s="6"/>
      <c r="G26" s="6"/>
      <c r="H26" s="6"/>
      <c r="I26" s="6"/>
      <c r="J26" s="3"/>
      <c r="K26" s="7"/>
      <c r="L26" s="6"/>
      <c r="M26" s="6"/>
      <c r="N26" s="3"/>
      <c r="O26" t="s">
        <v>9</v>
      </c>
    </row>
    <row r="27" spans="1:16" x14ac:dyDescent="0.25">
      <c r="A27" s="5" t="s">
        <v>22</v>
      </c>
      <c r="B27" s="6"/>
      <c r="C27" s="6"/>
      <c r="D27" s="6"/>
      <c r="E27" s="6">
        <v>246824</v>
      </c>
      <c r="F27" s="6">
        <v>61706</v>
      </c>
      <c r="G27" s="6"/>
      <c r="H27" s="6"/>
      <c r="I27" s="6"/>
      <c r="J27" s="66"/>
      <c r="K27" s="6"/>
      <c r="L27" s="6"/>
      <c r="M27" s="6">
        <v>431943</v>
      </c>
      <c r="N27" s="6">
        <f>SUM(B27:M27)</f>
        <v>740473</v>
      </c>
      <c r="P27" s="9"/>
    </row>
    <row r="28" spans="1:16" x14ac:dyDescent="0.25">
      <c r="A28" s="5"/>
      <c r="B28" s="6"/>
      <c r="C28" s="6"/>
      <c r="D28" s="6"/>
      <c r="E28" s="6" t="s">
        <v>9</v>
      </c>
      <c r="F28" s="6"/>
      <c r="G28" s="6"/>
      <c r="H28" s="6"/>
      <c r="I28" s="6"/>
      <c r="J28" s="66"/>
      <c r="K28" s="6"/>
      <c r="L28" s="6"/>
      <c r="M28" s="65"/>
      <c r="N28" s="3"/>
      <c r="P28" s="9" t="s">
        <v>9</v>
      </c>
    </row>
    <row r="29" spans="1:16" x14ac:dyDescent="0.25">
      <c r="A29" s="22"/>
      <c r="B29" s="6"/>
      <c r="C29" s="6"/>
      <c r="D29" s="6"/>
      <c r="E29" s="6"/>
      <c r="F29" s="6"/>
      <c r="G29" s="7"/>
      <c r="H29" s="6"/>
      <c r="I29" s="6"/>
      <c r="J29" s="66"/>
      <c r="K29" s="6"/>
      <c r="L29" s="6"/>
      <c r="M29" s="65"/>
      <c r="N29" s="3"/>
    </row>
    <row r="30" spans="1:16" ht="18.75" x14ac:dyDescent="0.3">
      <c r="A30" s="23" t="s">
        <v>23</v>
      </c>
      <c r="B30" s="24">
        <f t="shared" ref="B30:H30" si="0">SUM(B20:B29)</f>
        <v>333832</v>
      </c>
      <c r="C30" s="2">
        <f t="shared" si="0"/>
        <v>329165</v>
      </c>
      <c r="D30" s="2">
        <f t="shared" si="0"/>
        <v>321458</v>
      </c>
      <c r="E30" s="47">
        <f t="shared" si="0"/>
        <v>669892</v>
      </c>
      <c r="F30" s="2">
        <f t="shared" si="0"/>
        <v>196727</v>
      </c>
      <c r="G30" s="2">
        <f t="shared" si="0"/>
        <v>395790</v>
      </c>
      <c r="H30" s="24">
        <f t="shared" si="0"/>
        <v>456322</v>
      </c>
      <c r="I30" s="24">
        <f t="shared" ref="I30:N30" si="1">SUM(I20:I29)</f>
        <v>483669</v>
      </c>
      <c r="J30" s="24">
        <f>SUM(J20:J29)</f>
        <v>418218</v>
      </c>
      <c r="K30" s="24">
        <f t="shared" si="1"/>
        <v>369143</v>
      </c>
      <c r="L30" s="24">
        <f t="shared" si="1"/>
        <v>355522</v>
      </c>
      <c r="M30" s="24">
        <f>SUM(M20:M29)</f>
        <v>871472</v>
      </c>
      <c r="N30" s="24">
        <f t="shared" si="1"/>
        <v>5201210</v>
      </c>
      <c r="P30" s="35">
        <f>N30</f>
        <v>5201210</v>
      </c>
    </row>
    <row r="31" spans="1:16" x14ac:dyDescent="0.25">
      <c r="C31" s="9" t="s">
        <v>9</v>
      </c>
      <c r="E31" s="9" t="s">
        <v>9</v>
      </c>
    </row>
    <row r="32" spans="1:16" x14ac:dyDescent="0.25">
      <c r="A32" s="25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P32" s="9"/>
    </row>
    <row r="33" spans="1:14" x14ac:dyDescent="0.25">
      <c r="L33" s="6"/>
    </row>
    <row r="36" spans="1:14" ht="18.75" x14ac:dyDescent="0.3">
      <c r="F36" s="8">
        <v>2020</v>
      </c>
    </row>
    <row r="40" spans="1:14" x14ac:dyDescent="0.25">
      <c r="A40" s="29"/>
      <c r="B40" s="30"/>
      <c r="C40" s="31"/>
      <c r="D40" s="30"/>
      <c r="E40" s="31"/>
      <c r="F40" s="30"/>
      <c r="G40" s="31"/>
      <c r="H40" s="30"/>
      <c r="I40" s="31"/>
      <c r="J40" s="30"/>
      <c r="K40" s="31"/>
      <c r="L40" s="30"/>
      <c r="M40" s="31"/>
      <c r="N40" s="30"/>
    </row>
    <row r="41" spans="1:14" x14ac:dyDescent="0.25">
      <c r="A41" s="32" t="s">
        <v>3</v>
      </c>
      <c r="B41" s="33" t="s">
        <v>0</v>
      </c>
      <c r="C41" s="34" t="s">
        <v>1</v>
      </c>
      <c r="D41" s="33" t="s">
        <v>2</v>
      </c>
      <c r="E41" s="34" t="s">
        <v>10</v>
      </c>
      <c r="F41" s="33" t="s">
        <v>11</v>
      </c>
      <c r="G41" s="34" t="s">
        <v>18</v>
      </c>
      <c r="H41" s="33" t="s">
        <v>12</v>
      </c>
      <c r="I41" s="34" t="s">
        <v>13</v>
      </c>
      <c r="J41" s="33" t="s">
        <v>14</v>
      </c>
      <c r="K41" s="34" t="s">
        <v>15</v>
      </c>
      <c r="L41" s="33" t="s">
        <v>16</v>
      </c>
      <c r="M41" s="34" t="s">
        <v>17</v>
      </c>
      <c r="N41" s="33" t="s">
        <v>6</v>
      </c>
    </row>
    <row r="42" spans="1:14" x14ac:dyDescent="0.25">
      <c r="A42" s="2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27" t="s">
        <v>7</v>
      </c>
      <c r="B43" s="6">
        <v>31459</v>
      </c>
      <c r="C43" s="6">
        <v>42415</v>
      </c>
      <c r="D43" s="6">
        <v>56991</v>
      </c>
      <c r="E43" s="6">
        <v>33673</v>
      </c>
      <c r="F43" s="6">
        <v>32442</v>
      </c>
      <c r="G43" s="6">
        <v>116800</v>
      </c>
      <c r="H43" s="6">
        <v>87319</v>
      </c>
      <c r="I43" s="6">
        <v>80035</v>
      </c>
      <c r="J43" s="6">
        <v>67577</v>
      </c>
      <c r="K43" s="6">
        <v>52638</v>
      </c>
      <c r="L43" s="6">
        <v>65622</v>
      </c>
      <c r="M43" s="6">
        <v>83988</v>
      </c>
      <c r="N43" s="6">
        <f>SUM(B43:M43)</f>
        <v>750959</v>
      </c>
    </row>
    <row r="44" spans="1:14" x14ac:dyDescent="0.25">
      <c r="A44" s="27" t="s">
        <v>8</v>
      </c>
      <c r="B44" s="6">
        <v>144530</v>
      </c>
      <c r="C44" s="4">
        <v>255853</v>
      </c>
      <c r="D44" s="6">
        <v>165837</v>
      </c>
      <c r="E44" s="6">
        <v>56493</v>
      </c>
      <c r="F44" s="6">
        <v>83980</v>
      </c>
      <c r="G44" s="6">
        <v>147359</v>
      </c>
      <c r="H44" s="6">
        <v>151020</v>
      </c>
      <c r="I44" s="6">
        <v>216568</v>
      </c>
      <c r="J44" s="6">
        <v>219842</v>
      </c>
      <c r="K44" s="6">
        <v>178649</v>
      </c>
      <c r="L44" s="6">
        <v>177658</v>
      </c>
      <c r="M44" s="6">
        <v>223560</v>
      </c>
      <c r="N44" s="6">
        <f>SUM(B44:M44)</f>
        <v>2021349</v>
      </c>
    </row>
    <row r="45" spans="1:14" x14ac:dyDescent="0.25">
      <c r="A45" s="27" t="s">
        <v>4</v>
      </c>
      <c r="B45" s="6"/>
      <c r="C45" s="6">
        <v>3360</v>
      </c>
      <c r="D45" s="6">
        <v>840</v>
      </c>
      <c r="E45" s="6"/>
      <c r="F45" s="6"/>
      <c r="G45" s="6"/>
      <c r="H45" s="6"/>
      <c r="I45" s="6"/>
      <c r="J45" s="6"/>
      <c r="K45" s="6"/>
      <c r="L45" s="6"/>
      <c r="M45" s="6"/>
      <c r="N45" s="6">
        <f>SUM(B45:M45)</f>
        <v>4200</v>
      </c>
    </row>
    <row r="46" spans="1:14" x14ac:dyDescent="0.25">
      <c r="A46" s="27" t="s">
        <v>20</v>
      </c>
      <c r="B46" s="6"/>
      <c r="C46" s="6"/>
      <c r="D46" s="6"/>
      <c r="E46" s="6"/>
      <c r="F46" s="6"/>
      <c r="G46" s="6"/>
      <c r="H46" s="6"/>
      <c r="I46" s="6"/>
      <c r="J46" s="6">
        <v>18618</v>
      </c>
      <c r="K46" s="6">
        <v>1166</v>
      </c>
      <c r="L46" s="6"/>
      <c r="M46" s="6">
        <v>2</v>
      </c>
      <c r="N46" s="6">
        <f>SUM(J46:M46)</f>
        <v>19786</v>
      </c>
    </row>
    <row r="47" spans="1:14" x14ac:dyDescent="0.25">
      <c r="A47" s="27" t="s">
        <v>36</v>
      </c>
      <c r="B47" s="6"/>
      <c r="C47" s="6"/>
      <c r="D47" s="6"/>
      <c r="E47" s="6"/>
      <c r="F47" s="6"/>
      <c r="G47" s="6"/>
      <c r="H47" s="6">
        <v>5572</v>
      </c>
      <c r="I47" s="6"/>
      <c r="J47" s="6"/>
      <c r="K47" s="6">
        <v>4907</v>
      </c>
      <c r="L47" s="6"/>
      <c r="M47" s="6">
        <v>4979</v>
      </c>
      <c r="N47" s="6">
        <f>SUM(H47:M47)</f>
        <v>15458</v>
      </c>
    </row>
    <row r="48" spans="1:14" x14ac:dyDescent="0.25">
      <c r="A48" s="27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6" x14ac:dyDescent="0.25">
      <c r="A49" s="2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6" x14ac:dyDescent="0.25">
      <c r="A50" s="27" t="s">
        <v>5</v>
      </c>
      <c r="B50" s="6">
        <v>161459</v>
      </c>
      <c r="C50" s="6">
        <v>145699</v>
      </c>
      <c r="D50" s="6">
        <v>157412</v>
      </c>
      <c r="E50" s="6">
        <v>104470</v>
      </c>
      <c r="F50" s="6">
        <v>140582</v>
      </c>
      <c r="G50" s="6">
        <v>147860</v>
      </c>
      <c r="H50" s="6">
        <v>106955</v>
      </c>
      <c r="I50" s="6">
        <v>177497</v>
      </c>
      <c r="J50" s="6">
        <v>122477</v>
      </c>
      <c r="K50" s="6">
        <v>125175</v>
      </c>
      <c r="L50" s="6">
        <v>121315</v>
      </c>
      <c r="M50" s="6">
        <v>163878</v>
      </c>
      <c r="N50" s="6">
        <f>SUM(B50:M50)</f>
        <v>1674779</v>
      </c>
    </row>
    <row r="51" spans="1:16" x14ac:dyDescent="0.25">
      <c r="A51" s="27"/>
      <c r="B51" s="6"/>
      <c r="C51" s="6"/>
      <c r="D51" s="6"/>
      <c r="E51" s="6"/>
      <c r="F51" s="6" t="s">
        <v>9</v>
      </c>
      <c r="G51" s="6"/>
      <c r="H51" s="6"/>
      <c r="I51" s="6"/>
      <c r="J51" s="6"/>
      <c r="K51" s="6"/>
      <c r="L51" s="6"/>
      <c r="M51" s="6"/>
      <c r="N51" s="6" t="s">
        <v>9</v>
      </c>
      <c r="P51" s="9"/>
    </row>
    <row r="52" spans="1:16" x14ac:dyDescent="0.25">
      <c r="A52" s="11" t="s">
        <v>31</v>
      </c>
      <c r="B52" s="6"/>
      <c r="C52" s="6"/>
      <c r="D52" s="6"/>
      <c r="E52" s="6"/>
      <c r="F52" s="9">
        <v>142450</v>
      </c>
      <c r="G52" s="6"/>
      <c r="H52" s="6"/>
      <c r="I52" s="6"/>
      <c r="J52" s="6"/>
      <c r="K52" s="6"/>
      <c r="L52" s="6"/>
      <c r="M52" s="6"/>
      <c r="N52" s="6">
        <f>SUM(F52:M52)</f>
        <v>142450</v>
      </c>
    </row>
    <row r="53" spans="1:16" x14ac:dyDescent="0.25">
      <c r="A53" s="46" t="s">
        <v>8</v>
      </c>
      <c r="B53" s="6"/>
      <c r="C53" s="6"/>
      <c r="D53" s="6"/>
      <c r="E53" s="6">
        <v>269292</v>
      </c>
      <c r="F53" s="6"/>
      <c r="G53" s="6"/>
      <c r="H53" s="6"/>
      <c r="I53" s="6"/>
      <c r="J53" s="6"/>
      <c r="K53" s="6"/>
      <c r="L53" s="6"/>
      <c r="M53" s="6"/>
      <c r="N53" s="6">
        <f>SUM(E53:M53)</f>
        <v>269292</v>
      </c>
      <c r="P53" s="6"/>
    </row>
    <row r="54" spans="1:16" x14ac:dyDescent="0.25">
      <c r="A54" s="46" t="s">
        <v>19</v>
      </c>
      <c r="B54" s="6"/>
      <c r="C54" s="6"/>
      <c r="D54" s="6"/>
      <c r="E54" s="6">
        <v>92064</v>
      </c>
      <c r="F54" s="6"/>
      <c r="G54" s="6"/>
      <c r="H54" s="6"/>
      <c r="I54" s="6"/>
      <c r="J54" s="6"/>
      <c r="K54" s="6"/>
      <c r="L54" s="6"/>
      <c r="M54" s="6"/>
      <c r="N54" s="6">
        <f>SUM(E54:M54)</f>
        <v>92064</v>
      </c>
    </row>
    <row r="55" spans="1:16" x14ac:dyDescent="0.25">
      <c r="A55" s="46" t="s">
        <v>28</v>
      </c>
      <c r="B55" s="6"/>
      <c r="C55" s="6"/>
      <c r="D55" s="6"/>
      <c r="E55" s="6">
        <v>36477</v>
      </c>
      <c r="F55" s="6"/>
      <c r="G55" s="6"/>
      <c r="H55" s="6"/>
      <c r="I55" s="6"/>
      <c r="J55" s="6"/>
      <c r="K55" s="6"/>
      <c r="L55" s="6"/>
      <c r="M55" s="6"/>
      <c r="N55" s="6">
        <f>SUM(E55:M55)</f>
        <v>36477</v>
      </c>
    </row>
    <row r="56" spans="1:16" x14ac:dyDescent="0.25">
      <c r="A56" s="46" t="s">
        <v>29</v>
      </c>
      <c r="B56" s="6"/>
      <c r="C56" s="6"/>
      <c r="D56" s="6"/>
      <c r="E56" s="6">
        <v>171968</v>
      </c>
      <c r="F56" s="6"/>
      <c r="G56" s="6"/>
      <c r="H56" s="6"/>
      <c r="I56" s="6"/>
      <c r="J56" s="6"/>
      <c r="K56" s="6"/>
      <c r="L56" s="6"/>
      <c r="M56" s="6"/>
      <c r="N56" s="6">
        <f>SUM(E56:M56)</f>
        <v>171968</v>
      </c>
    </row>
    <row r="57" spans="1:16" x14ac:dyDescent="0.25">
      <c r="A57" s="4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6" x14ac:dyDescent="0.25">
      <c r="A58" s="46"/>
      <c r="B58" s="6"/>
      <c r="C58" s="6"/>
      <c r="D58" s="6"/>
      <c r="E58" s="6"/>
      <c r="F58" s="6"/>
      <c r="G58" s="6"/>
      <c r="H58" s="6"/>
      <c r="I58" s="6"/>
      <c r="J58" s="6"/>
      <c r="K58" s="6"/>
      <c r="M58" s="6"/>
      <c r="N58" s="6"/>
    </row>
    <row r="59" spans="1:16" ht="18.75" x14ac:dyDescent="0.3">
      <c r="A59" s="5" t="s">
        <v>23</v>
      </c>
      <c r="B59" s="37">
        <f t="shared" ref="B59:K59" si="2">SUM(B43:B58)</f>
        <v>337448</v>
      </c>
      <c r="C59" s="37">
        <f t="shared" si="2"/>
        <v>447327</v>
      </c>
      <c r="D59" s="37">
        <f t="shared" si="2"/>
        <v>381080</v>
      </c>
      <c r="E59" s="37">
        <f t="shared" si="2"/>
        <v>764437</v>
      </c>
      <c r="F59" s="37">
        <f ca="1">SUM(F43:F59)</f>
        <v>399454</v>
      </c>
      <c r="G59" s="37">
        <f t="shared" si="2"/>
        <v>412019</v>
      </c>
      <c r="H59" s="67">
        <f ca="1">SUM(H43:H59)</f>
        <v>350866</v>
      </c>
      <c r="I59" s="37">
        <f t="shared" si="2"/>
        <v>474100</v>
      </c>
      <c r="J59" s="37">
        <f t="shared" si="2"/>
        <v>428514</v>
      </c>
      <c r="K59" s="37">
        <f t="shared" si="2"/>
        <v>362535</v>
      </c>
      <c r="L59" s="37">
        <f>SUM(L43:L57)</f>
        <v>364595</v>
      </c>
      <c r="M59" s="37">
        <f>SUM(M43:M58)</f>
        <v>476407</v>
      </c>
      <c r="N59" s="37">
        <f>SUM(N43:N58)</f>
        <v>5198782</v>
      </c>
      <c r="P59" s="10">
        <f>N59</f>
        <v>5198782</v>
      </c>
    </row>
    <row r="60" spans="1:16" x14ac:dyDescent="0.25">
      <c r="G60" s="9"/>
      <c r="H60" s="9" t="s">
        <v>9</v>
      </c>
      <c r="N60" s="9"/>
    </row>
    <row r="61" spans="1:16" x14ac:dyDescent="0.25">
      <c r="A61" t="s">
        <v>30</v>
      </c>
      <c r="E61" t="s">
        <v>32</v>
      </c>
      <c r="P61" s="9"/>
    </row>
    <row r="63" spans="1:16" ht="15.75" x14ac:dyDescent="0.25">
      <c r="I63" s="28"/>
      <c r="J63" s="28"/>
      <c r="K63" s="28"/>
      <c r="L63" s="28"/>
      <c r="M63" s="28"/>
      <c r="N63" s="28"/>
      <c r="O63" s="28"/>
      <c r="P63" s="28"/>
    </row>
    <row r="64" spans="1:16" ht="15.75" x14ac:dyDescent="0.25">
      <c r="I64" s="28" t="s">
        <v>40</v>
      </c>
      <c r="J64" s="28"/>
      <c r="K64" s="28"/>
      <c r="L64" s="28"/>
      <c r="M64" s="28"/>
      <c r="N64" s="28"/>
      <c r="O64" s="28"/>
      <c r="P64" s="36">
        <f>-P30+P59</f>
        <v>-2428</v>
      </c>
    </row>
    <row r="65" spans="9:16" ht="15.75" x14ac:dyDescent="0.25">
      <c r="I65" s="28"/>
      <c r="J65" s="28"/>
      <c r="K65" s="28"/>
      <c r="L65" s="28"/>
      <c r="M65" s="28"/>
      <c r="N65" s="28"/>
      <c r="O65" s="28"/>
      <c r="P65" s="28"/>
    </row>
    <row r="66" spans="9:16" ht="15.75" x14ac:dyDescent="0.25">
      <c r="I66" s="38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F904-2941-45E8-97B8-D258ACAC3878}">
  <dimension ref="A2:G19"/>
  <sheetViews>
    <sheetView tabSelected="1" topLeftCell="A10" workbookViewId="0">
      <selection activeCell="G13" sqref="G13"/>
    </sheetView>
  </sheetViews>
  <sheetFormatPr baseColWidth="10" defaultRowHeight="15" x14ac:dyDescent="0.25"/>
  <cols>
    <col min="1" max="1" width="18.7109375" customWidth="1"/>
  </cols>
  <sheetData>
    <row r="2" spans="1:7" x14ac:dyDescent="0.25">
      <c r="B2" s="1" t="s">
        <v>45</v>
      </c>
      <c r="C2" s="1"/>
      <c r="D2" s="1"/>
      <c r="E2" s="1"/>
      <c r="F2" s="1"/>
      <c r="G2" s="1"/>
    </row>
    <row r="3" spans="1:7" x14ac:dyDescent="0.25">
      <c r="C3" s="1" t="s">
        <v>50</v>
      </c>
    </row>
    <row r="6" spans="1:7" ht="15.75" thickBot="1" x14ac:dyDescent="0.3"/>
    <row r="7" spans="1:7" x14ac:dyDescent="0.25">
      <c r="A7" s="125" t="s">
        <v>59</v>
      </c>
      <c r="B7" s="101" t="s">
        <v>46</v>
      </c>
      <c r="C7" s="102" t="s">
        <v>47</v>
      </c>
      <c r="D7" s="101" t="s">
        <v>48</v>
      </c>
      <c r="E7" s="124" t="s">
        <v>66</v>
      </c>
    </row>
    <row r="8" spans="1:7" x14ac:dyDescent="0.25">
      <c r="A8" s="5" t="s">
        <v>7</v>
      </c>
      <c r="B8" s="99">
        <v>777888</v>
      </c>
      <c r="C8" s="99">
        <v>750959</v>
      </c>
      <c r="D8" s="99">
        <v>986491</v>
      </c>
      <c r="E8" s="126">
        <v>766787</v>
      </c>
    </row>
    <row r="9" spans="1:7" x14ac:dyDescent="0.25">
      <c r="A9" s="5" t="s">
        <v>8</v>
      </c>
      <c r="B9" s="99">
        <v>2200704</v>
      </c>
      <c r="C9" s="99">
        <v>2021349</v>
      </c>
      <c r="D9" s="99">
        <v>2576363</v>
      </c>
      <c r="E9" s="126">
        <v>2207670</v>
      </c>
    </row>
    <row r="10" spans="1:7" x14ac:dyDescent="0.25">
      <c r="A10" s="5" t="s">
        <v>4</v>
      </c>
      <c r="B10" s="99">
        <v>7560</v>
      </c>
      <c r="C10" s="99">
        <v>4200</v>
      </c>
      <c r="D10" s="99">
        <v>0</v>
      </c>
      <c r="E10" s="27"/>
    </row>
    <row r="11" spans="1:7" x14ac:dyDescent="0.25">
      <c r="A11" s="100" t="s">
        <v>53</v>
      </c>
      <c r="B11" s="99"/>
      <c r="C11" s="99"/>
      <c r="D11" s="99">
        <v>23934</v>
      </c>
      <c r="E11" s="27"/>
    </row>
    <row r="12" spans="1:7" x14ac:dyDescent="0.25">
      <c r="A12" s="100" t="s">
        <v>54</v>
      </c>
      <c r="B12" s="99"/>
      <c r="C12" s="99"/>
      <c r="D12" s="99">
        <v>1090</v>
      </c>
      <c r="E12" s="27"/>
    </row>
    <row r="13" spans="1:7" x14ac:dyDescent="0.25">
      <c r="A13" s="100" t="s">
        <v>56</v>
      </c>
      <c r="B13" s="99"/>
      <c r="C13" s="99"/>
      <c r="D13" s="99">
        <v>127</v>
      </c>
      <c r="E13" s="27"/>
    </row>
    <row r="14" spans="1:7" x14ac:dyDescent="0.25">
      <c r="A14" s="5" t="s">
        <v>20</v>
      </c>
      <c r="B14" s="99">
        <v>7892</v>
      </c>
      <c r="C14" s="99">
        <v>19786</v>
      </c>
      <c r="D14" s="99">
        <v>1499</v>
      </c>
      <c r="E14" s="27"/>
    </row>
    <row r="15" spans="1:7" x14ac:dyDescent="0.25">
      <c r="A15" s="5" t="s">
        <v>49</v>
      </c>
      <c r="B15" s="99"/>
      <c r="C15" s="99"/>
      <c r="D15" s="99">
        <v>89013</v>
      </c>
      <c r="E15" s="27"/>
    </row>
    <row r="16" spans="1:7" x14ac:dyDescent="0.25">
      <c r="A16" s="5" t="s">
        <v>51</v>
      </c>
      <c r="B16" s="99"/>
      <c r="C16" s="99">
        <v>15458</v>
      </c>
      <c r="D16" s="99">
        <v>5156</v>
      </c>
      <c r="E16" s="27"/>
    </row>
    <row r="17" spans="1:5" x14ac:dyDescent="0.25">
      <c r="A17" s="5" t="s">
        <v>5</v>
      </c>
      <c r="B17" s="99">
        <v>1466693</v>
      </c>
      <c r="C17" s="99">
        <v>1674779</v>
      </c>
      <c r="D17" s="99">
        <v>1736270</v>
      </c>
      <c r="E17" s="126">
        <v>1276295</v>
      </c>
    </row>
    <row r="19" spans="1:5" x14ac:dyDescent="0.25">
      <c r="D19" s="9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44"/>
  <sheetViews>
    <sheetView topLeftCell="A55" workbookViewId="0">
      <selection activeCell="B9" sqref="B9:F12"/>
    </sheetView>
  </sheetViews>
  <sheetFormatPr baseColWidth="10" defaultRowHeight="15" x14ac:dyDescent="0.25"/>
  <cols>
    <col min="3" max="3" width="35.42578125" customWidth="1"/>
    <col min="4" max="4" width="17" customWidth="1"/>
    <col min="6" max="6" width="14.85546875" bestFit="1" customWidth="1"/>
  </cols>
  <sheetData>
    <row r="4" spans="2:6" x14ac:dyDescent="0.25">
      <c r="C4" t="s">
        <v>38</v>
      </c>
    </row>
    <row r="5" spans="2:6" x14ac:dyDescent="0.25">
      <c r="C5" t="s">
        <v>58</v>
      </c>
    </row>
    <row r="8" spans="2:6" ht="15.75" thickBot="1" x14ac:dyDescent="0.3"/>
    <row r="9" spans="2:6" ht="15.75" thickBot="1" x14ac:dyDescent="0.3">
      <c r="B9" s="48"/>
      <c r="C9" s="49"/>
      <c r="D9" s="48">
        <v>2019</v>
      </c>
      <c r="E9" s="48">
        <v>2020</v>
      </c>
      <c r="F9" s="50">
        <v>2021</v>
      </c>
    </row>
    <row r="10" spans="2:6" x14ac:dyDescent="0.25">
      <c r="B10" s="51"/>
      <c r="C10" s="52"/>
      <c r="D10" s="51"/>
      <c r="E10" s="51"/>
      <c r="F10" s="53"/>
    </row>
    <row r="11" spans="2:6" x14ac:dyDescent="0.25">
      <c r="B11" s="54" t="s">
        <v>25</v>
      </c>
      <c r="C11" s="55"/>
      <c r="D11" s="59">
        <v>4460737</v>
      </c>
      <c r="E11" s="97">
        <v>4486531</v>
      </c>
      <c r="F11" s="98" t="e">
        <f>SUM(#REF!)</f>
        <v>#REF!</v>
      </c>
    </row>
    <row r="12" spans="2:6" ht="15.75" thickBot="1" x14ac:dyDescent="0.3">
      <c r="B12" s="56" t="s">
        <v>39</v>
      </c>
      <c r="C12" s="57"/>
      <c r="D12" s="56"/>
      <c r="E12" s="56"/>
      <c r="F12" s="58"/>
    </row>
    <row r="14" spans="2:6" x14ac:dyDescent="0.25">
      <c r="B14" t="s">
        <v>26</v>
      </c>
    </row>
    <row r="34" spans="2:5" x14ac:dyDescent="0.25">
      <c r="C34" s="1" t="s">
        <v>34</v>
      </c>
      <c r="D34" s="1"/>
    </row>
    <row r="35" spans="2:5" x14ac:dyDescent="0.25">
      <c r="C35" s="1" t="s">
        <v>41</v>
      </c>
      <c r="D35" s="1"/>
    </row>
    <row r="37" spans="2:5" ht="15.75" thickBot="1" x14ac:dyDescent="0.3"/>
    <row r="38" spans="2:5" x14ac:dyDescent="0.25">
      <c r="B38" s="39"/>
      <c r="C38" s="60"/>
      <c r="D38" s="61"/>
      <c r="E38" s="60"/>
    </row>
    <row r="39" spans="2:5" ht="15.75" thickBot="1" x14ac:dyDescent="0.3">
      <c r="B39" s="44"/>
      <c r="C39" s="64"/>
      <c r="D39" s="63">
        <v>2019</v>
      </c>
      <c r="E39" s="62">
        <v>2020</v>
      </c>
    </row>
    <row r="40" spans="2:5" x14ac:dyDescent="0.25">
      <c r="B40" s="41"/>
      <c r="C40" s="42"/>
      <c r="D40" s="40"/>
      <c r="E40" s="40"/>
    </row>
    <row r="41" spans="2:5" x14ac:dyDescent="0.25">
      <c r="B41" s="41" t="s">
        <v>27</v>
      </c>
      <c r="C41" s="42"/>
      <c r="D41" s="43">
        <v>740473</v>
      </c>
      <c r="E41" s="43">
        <v>712251</v>
      </c>
    </row>
    <row r="42" spans="2:5" ht="15.75" thickBot="1" x14ac:dyDescent="0.3">
      <c r="B42" s="44" t="s">
        <v>39</v>
      </c>
      <c r="C42" s="45"/>
      <c r="D42" s="40"/>
      <c r="E42" s="40"/>
    </row>
    <row r="44" spans="2:5" x14ac:dyDescent="0.25">
      <c r="B44" t="s">
        <v>35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MOV. AGUAS ARRIBA 2021-2022</vt:lpstr>
      <vt:lpstr>MOV. AGUAS ARRIBA 2020-2021</vt:lpstr>
      <vt:lpstr>MOV. AGUAS ARRIBA 2019-2020</vt:lpstr>
      <vt:lpstr>GRAFICO COMPARATIVO </vt:lpstr>
      <vt:lpstr>GRAFICO ENERO A DICIEMBRE 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 Martinez</cp:lastModifiedBy>
  <cp:lastPrinted>2021-08-17T18:01:07Z</cp:lastPrinted>
  <dcterms:created xsi:type="dcterms:W3CDTF">2015-12-08T15:22:10Z</dcterms:created>
  <dcterms:modified xsi:type="dcterms:W3CDTF">2023-10-10T16:29:03Z</dcterms:modified>
</cp:coreProperties>
</file>