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LEMENTOS\ESTADISTICAS OCIT, MINERAL DE HIERRO, OTRAS CARGAS\COMPARATIVOS\AÑO 2022\"/>
    </mc:Choice>
  </mc:AlternateContent>
  <xr:revisionPtr revIDLastSave="0" documentId="13_ncr:1_{21FD2190-F6E6-4426-8EE0-9117BC8CFB4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2021-2022" sheetId="11" r:id="rId1"/>
    <sheet name="2020-2021" sheetId="9" r:id="rId2"/>
    <sheet name="2019 - 2020" sheetId="6" r:id="rId3"/>
    <sheet name="COMPARATIVOS POR PRODUCTOS" sheetId="10" r:id="rId4"/>
    <sheet name="GRAFICO ENERO A DICIEMBRE 19-22" sheetId="8" r:id="rId5"/>
  </sheets>
  <definedNames>
    <definedName name="_xlnm.Print_Area" localSheetId="0">'2021-2022'!$I$10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11" l="1"/>
  <c r="N65" i="11"/>
  <c r="J74" i="11"/>
  <c r="H74" i="11"/>
  <c r="B74" i="11"/>
  <c r="N71" i="11"/>
  <c r="N68" i="11"/>
  <c r="N67" i="11"/>
  <c r="L74" i="11"/>
  <c r="K74" i="11"/>
  <c r="I74" i="11"/>
  <c r="D74" i="11"/>
  <c r="C74" i="11"/>
  <c r="N70" i="11"/>
  <c r="N54" i="11"/>
  <c r="N55" i="11"/>
  <c r="G74" i="11"/>
  <c r="F74" i="11" l="1"/>
  <c r="E74" i="11"/>
  <c r="N58" i="11"/>
  <c r="N62" i="11"/>
  <c r="N61" i="11"/>
  <c r="N59" i="11"/>
  <c r="N57" i="11"/>
  <c r="N56" i="11"/>
  <c r="N69" i="9"/>
  <c r="N72" i="9"/>
  <c r="M76" i="9"/>
  <c r="L76" i="9"/>
  <c r="N74" i="11" l="1"/>
  <c r="K76" i="9"/>
  <c r="N64" i="9"/>
  <c r="J76" i="9"/>
  <c r="I76" i="9"/>
  <c r="N60" i="9"/>
  <c r="N63" i="9"/>
  <c r="H76" i="9"/>
  <c r="N67" i="9"/>
  <c r="N61" i="9"/>
  <c r="N59" i="9"/>
  <c r="N58" i="9"/>
  <c r="N57" i="9"/>
  <c r="N56" i="9"/>
  <c r="N76" i="9" s="1"/>
  <c r="G76" i="9"/>
  <c r="F76" i="9"/>
  <c r="E76" i="9"/>
  <c r="D76" i="9"/>
  <c r="C76" i="9"/>
  <c r="B76" i="9"/>
  <c r="M38" i="9"/>
  <c r="L38" i="9"/>
  <c r="K38" i="9"/>
  <c r="J38" i="9"/>
  <c r="I38" i="9"/>
  <c r="H38" i="9"/>
  <c r="G38" i="9"/>
  <c r="F38" i="9"/>
  <c r="E38" i="9"/>
  <c r="D38" i="9"/>
  <c r="C38" i="9"/>
  <c r="B38" i="9"/>
  <c r="N34" i="9"/>
  <c r="N32" i="9"/>
  <c r="N31" i="9"/>
  <c r="N29" i="9"/>
  <c r="N28" i="9"/>
  <c r="N27" i="9"/>
  <c r="N26" i="9"/>
  <c r="N25" i="9"/>
  <c r="N24" i="9"/>
  <c r="N23" i="9"/>
  <c r="N22" i="9"/>
  <c r="N21" i="9"/>
  <c r="N20" i="9"/>
  <c r="N19" i="9"/>
  <c r="N18" i="9"/>
  <c r="N49" i="6"/>
  <c r="N17" i="6"/>
  <c r="N18" i="6"/>
  <c r="N19" i="6"/>
  <c r="N20" i="6"/>
  <c r="N21" i="6"/>
  <c r="N22" i="6"/>
  <c r="N23" i="6"/>
  <c r="N25" i="6"/>
  <c r="N26" i="6"/>
  <c r="N27" i="6"/>
  <c r="N30" i="6"/>
  <c r="N31" i="6"/>
  <c r="N33" i="6"/>
  <c r="N35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M69" i="6"/>
  <c r="L69" i="6"/>
  <c r="K69" i="6"/>
  <c r="N59" i="6"/>
  <c r="N56" i="6"/>
  <c r="N51" i="6"/>
  <c r="J69" i="6"/>
  <c r="N65" i="6" l="1"/>
  <c r="N63" i="6"/>
  <c r="N62" i="6"/>
  <c r="N60" i="6"/>
  <c r="N58" i="6"/>
  <c r="N57" i="6"/>
  <c r="N55" i="6"/>
  <c r="N54" i="6"/>
  <c r="N53" i="6"/>
  <c r="N52" i="6"/>
  <c r="N50" i="6"/>
  <c r="I69" i="6" l="1"/>
  <c r="H69" i="6"/>
  <c r="G69" i="6"/>
  <c r="P37" i="6" l="1"/>
  <c r="P73" i="6" s="1"/>
  <c r="F69" i="6" l="1"/>
  <c r="E69" i="6" l="1"/>
  <c r="D69" i="6" l="1"/>
  <c r="C69" i="6" l="1"/>
  <c r="B69" i="6" l="1"/>
  <c r="P76" i="9"/>
  <c r="P82" i="9" s="1"/>
  <c r="N69" i="6"/>
  <c r="N38" i="9"/>
</calcChain>
</file>

<file path=xl/sharedStrings.xml><?xml version="1.0" encoding="utf-8"?>
<sst xmlns="http://schemas.openxmlformats.org/spreadsheetml/2006/main" count="262" uniqueCount="69">
  <si>
    <t xml:space="preserve"> ACEITE DE SOJA </t>
  </si>
  <si>
    <t>AZUCAR</t>
  </si>
  <si>
    <t xml:space="preserve">HARINA DE SOJA </t>
  </si>
  <si>
    <t xml:space="preserve">MAIZ EN GRANOS </t>
  </si>
  <si>
    <t xml:space="preserve"> SOJA EN GRANOS </t>
  </si>
  <si>
    <t xml:space="preserve"> SORGO EN GRANOS </t>
  </si>
  <si>
    <t>ENERO</t>
  </si>
  <si>
    <t xml:space="preserve">FEBRERO </t>
  </si>
  <si>
    <t>MARZO</t>
  </si>
  <si>
    <t xml:space="preserve">CARGA//MES  </t>
  </si>
  <si>
    <t>CASCARILLA DE SOJA</t>
  </si>
  <si>
    <t>TRIGO EN GRANOS</t>
  </si>
  <si>
    <t>BARCAZAS</t>
  </si>
  <si>
    <t xml:space="preserve">CARGA GENERAL </t>
  </si>
  <si>
    <t xml:space="preserve">TOTAL TNS. </t>
  </si>
  <si>
    <t>JUNIO</t>
  </si>
  <si>
    <t>SETIEMBRE</t>
  </si>
  <si>
    <t>OCTUBRE</t>
  </si>
  <si>
    <t>NOVIEMBRE</t>
  </si>
  <si>
    <t>DICIEMBRE</t>
  </si>
  <si>
    <t>COMBUSTIBLES</t>
  </si>
  <si>
    <t xml:space="preserve"> </t>
  </si>
  <si>
    <t>ABRIL</t>
  </si>
  <si>
    <t>MAYO</t>
  </si>
  <si>
    <t>JULIO</t>
  </si>
  <si>
    <t>AGOSTO</t>
  </si>
  <si>
    <t>MINERAL DE HIERRO - MT</t>
  </si>
  <si>
    <t>COMPARATIVO AGUAS ABAJO EN TONELADAS</t>
  </si>
  <si>
    <t xml:space="preserve">TNS. </t>
  </si>
  <si>
    <t>SOJA PUERTO MURTINHO</t>
  </si>
  <si>
    <t>POROTO DE SOJA</t>
  </si>
  <si>
    <t>SOJA PUERTO LADARIO</t>
  </si>
  <si>
    <t>TOTAL EXP. TNS.</t>
  </si>
  <si>
    <t>BOLIVIA: *</t>
  </si>
  <si>
    <t>2019 - 2020</t>
  </si>
  <si>
    <t>CARGA AGUAS ABAJO DE PARAGUAY</t>
  </si>
  <si>
    <t>*Fuente: OCIT</t>
  </si>
  <si>
    <t>MOVIMIENTOS DE SOJA EN PUERTO MURTINHO/LADARIO</t>
  </si>
  <si>
    <t>*Fuente: ISA</t>
  </si>
  <si>
    <t>MOVIMIENTOS MINERAL DE HIERRO EN  CORUMBA</t>
  </si>
  <si>
    <t>MOVIMIENTOS AGUAS ABAJO DE BOLIVIA</t>
  </si>
  <si>
    <t>COMPARATIVOS MOVIMIENTOS DE SOJA LADARIO / MURTINHO</t>
  </si>
  <si>
    <t>*FUENTE IBCE</t>
  </si>
  <si>
    <t xml:space="preserve"> *</t>
  </si>
  <si>
    <t>* (FUENTE IBCE/INE) Los datos mensuales de Bolivia se promediaron sobre los datos finales (que fue el dato obtentido)</t>
  </si>
  <si>
    <t>DIFERENCIA PERIODO ENERO - DICIEMBRE 2019/2020 EN TNS.</t>
  </si>
  <si>
    <t>ENERO A DICIEMBRE</t>
  </si>
  <si>
    <t>ENERO  A DICIEMBRE</t>
  </si>
  <si>
    <t>2020-2021</t>
  </si>
  <si>
    <t xml:space="preserve">COMPARATIVOS POR PRODUCTOS </t>
  </si>
  <si>
    <t>DIFERENCIA PERIODO ENERO - DICIEMBRE 2020/2021 EN TNS.</t>
  </si>
  <si>
    <t xml:space="preserve">* NOTA: ESTOS DATOS SON PARCIALES YA QUE FALTAN LOS DATOS DE BOLIVIA </t>
  </si>
  <si>
    <t xml:space="preserve">LADARIO </t>
  </si>
  <si>
    <t xml:space="preserve">MURTINHO </t>
  </si>
  <si>
    <t>MOV. SOJA</t>
  </si>
  <si>
    <t>M. DE HIERRO</t>
  </si>
  <si>
    <t xml:space="preserve">* Los movimientos están expresados en tns. </t>
  </si>
  <si>
    <t>PRODUCTOS</t>
  </si>
  <si>
    <t>2021-2022</t>
  </si>
  <si>
    <t xml:space="preserve">   </t>
  </si>
  <si>
    <t>TNS</t>
  </si>
  <si>
    <t xml:space="preserve">tns. </t>
  </si>
  <si>
    <t>Total PY a Diciembre  21</t>
  </si>
  <si>
    <t xml:space="preserve">Total Paraguay a Diciembre 2022 </t>
  </si>
  <si>
    <t xml:space="preserve">Diferencia Mov. Paraguay Enero a Diciembre 2021 - 2022  </t>
  </si>
  <si>
    <t xml:space="preserve">        AÑOS 2019 - 2021 - 2022</t>
  </si>
  <si>
    <t>ENERO A DICIEMBRE 2019 AL 2022</t>
  </si>
  <si>
    <t>CARGAS TRANSPORTADAS AGUAS DEBAJO DE PARAGUAY EN TONELADAS</t>
  </si>
  <si>
    <t>ENERO - DICIEMBRE 2019 - 2020 - 2022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</si>
</sst>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 tint="0.1499984740745262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1" xfId="0" applyBorder="1"/>
    <xf numFmtId="0" fontId="2" fillId="0" borderId="0" xfId="0" applyFont="1"/>
    <xf numFmtId="0" fontId="2" fillId="2" borderId="1" xfId="0" applyFont="1" applyFill="1" applyBorder="1"/>
    <xf numFmtId="3" fontId="2" fillId="0" borderId="1" xfId="0" applyNumberFormat="1" applyFont="1" applyBorder="1"/>
    <xf numFmtId="3" fontId="0" fillId="0" borderId="0" xfId="0" applyNumberFormat="1"/>
    <xf numFmtId="0" fontId="0" fillId="4" borderId="0" xfId="0" applyFill="1"/>
    <xf numFmtId="0" fontId="2" fillId="6" borderId="1" xfId="0" applyFont="1" applyFill="1" applyBorder="1"/>
    <xf numFmtId="0" fontId="6" fillId="0" borderId="0" xfId="0" applyFont="1"/>
    <xf numFmtId="0" fontId="7" fillId="0" borderId="0" xfId="0" applyFont="1"/>
    <xf numFmtId="3" fontId="0" fillId="0" borderId="1" xfId="0" applyNumberFormat="1" applyBorder="1"/>
    <xf numFmtId="0" fontId="0" fillId="7" borderId="4" xfId="0" applyFill="1" applyBorder="1"/>
    <xf numFmtId="0" fontId="0" fillId="7" borderId="5" xfId="0" applyFill="1" applyBorder="1"/>
    <xf numFmtId="0" fontId="0" fillId="2" borderId="1" xfId="0" applyFill="1" applyBorder="1"/>
    <xf numFmtId="0" fontId="0" fillId="5" borderId="1" xfId="0" applyFill="1" applyBorder="1"/>
    <xf numFmtId="0" fontId="6" fillId="8" borderId="0" xfId="0" applyFont="1" applyFill="1"/>
    <xf numFmtId="3" fontId="6" fillId="8" borderId="0" xfId="0" applyNumberFormat="1" applyFont="1" applyFill="1"/>
    <xf numFmtId="3" fontId="6" fillId="9" borderId="0" xfId="0" applyNumberFormat="1" applyFont="1" applyFill="1"/>
    <xf numFmtId="0" fontId="8" fillId="0" borderId="0" xfId="0" applyFont="1"/>
    <xf numFmtId="0" fontId="0" fillId="10" borderId="1" xfId="0" applyFill="1" applyBorder="1"/>
    <xf numFmtId="0" fontId="0" fillId="3" borderId="5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10" xfId="0" applyFill="1" applyBorder="1"/>
    <xf numFmtId="0" fontId="0" fillId="3" borderId="7" xfId="0" applyFill="1" applyBorder="1"/>
    <xf numFmtId="3" fontId="0" fillId="7" borderId="2" xfId="0" applyNumberFormat="1" applyFill="1" applyBorder="1"/>
    <xf numFmtId="3" fontId="0" fillId="7" borderId="9" xfId="0" applyNumberFormat="1" applyFill="1" applyBorder="1"/>
    <xf numFmtId="3" fontId="1" fillId="7" borderId="3" xfId="0" applyNumberFormat="1" applyFont="1" applyFill="1" applyBorder="1"/>
    <xf numFmtId="3" fontId="1" fillId="7" borderId="10" xfId="0" applyNumberFormat="1" applyFont="1" applyFill="1" applyBorder="1"/>
    <xf numFmtId="0" fontId="2" fillId="2" borderId="0" xfId="0" applyFont="1" applyFill="1"/>
    <xf numFmtId="0" fontId="0" fillId="2" borderId="0" xfId="0" applyFill="1"/>
    <xf numFmtId="3" fontId="5" fillId="0" borderId="1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/>
    <xf numFmtId="0" fontId="2" fillId="6" borderId="4" xfId="0" applyFont="1" applyFill="1" applyBorder="1"/>
    <xf numFmtId="0" fontId="2" fillId="6" borderId="9" xfId="0" applyFont="1" applyFill="1" applyBorder="1"/>
    <xf numFmtId="0" fontId="2" fillId="6" borderId="6" xfId="0" applyFont="1" applyFill="1" applyBorder="1"/>
    <xf numFmtId="0" fontId="2" fillId="6" borderId="0" xfId="0" applyFont="1" applyFill="1"/>
    <xf numFmtId="3" fontId="2" fillId="6" borderId="1" xfId="0" applyNumberFormat="1" applyFont="1" applyFill="1" applyBorder="1"/>
    <xf numFmtId="0" fontId="2" fillId="6" borderId="5" xfId="0" applyFont="1" applyFill="1" applyBorder="1"/>
    <xf numFmtId="0" fontId="2" fillId="6" borderId="10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1" xfId="0" applyFont="1" applyFill="1" applyBorder="1"/>
    <xf numFmtId="3" fontId="2" fillId="2" borderId="11" xfId="0" applyNumberFormat="1" applyFont="1" applyFill="1" applyBorder="1"/>
    <xf numFmtId="0" fontId="2" fillId="2" borderId="14" xfId="0" applyFont="1" applyFill="1" applyBorder="1"/>
    <xf numFmtId="0" fontId="2" fillId="2" borderId="16" xfId="0" applyFont="1" applyFill="1" applyBorder="1"/>
    <xf numFmtId="0" fontId="2" fillId="2" borderId="19" xfId="0" applyFont="1" applyFill="1" applyBorder="1"/>
    <xf numFmtId="0" fontId="0" fillId="2" borderId="19" xfId="0" applyFill="1" applyBorder="1"/>
    <xf numFmtId="0" fontId="0" fillId="0" borderId="8" xfId="0" applyBorder="1"/>
    <xf numFmtId="3" fontId="0" fillId="0" borderId="8" xfId="0" applyNumberFormat="1" applyBorder="1"/>
    <xf numFmtId="3" fontId="3" fillId="7" borderId="2" xfId="0" applyNumberFormat="1" applyFont="1" applyFill="1" applyBorder="1"/>
    <xf numFmtId="3" fontId="1" fillId="4" borderId="0" xfId="0" applyNumberFormat="1" applyFont="1" applyFill="1"/>
    <xf numFmtId="3" fontId="3" fillId="4" borderId="0" xfId="0" applyNumberFormat="1" applyFont="1" applyFill="1"/>
    <xf numFmtId="2" fontId="0" fillId="0" borderId="0" xfId="0" applyNumberFormat="1"/>
    <xf numFmtId="0" fontId="0" fillId="7" borderId="0" xfId="0" applyFill="1"/>
    <xf numFmtId="3" fontId="0" fillId="0" borderId="7" xfId="0" applyNumberFormat="1" applyBorder="1"/>
    <xf numFmtId="0" fontId="0" fillId="11" borderId="4" xfId="0" applyFill="1" applyBorder="1"/>
    <xf numFmtId="0" fontId="0" fillId="11" borderId="9" xfId="0" applyFill="1" applyBorder="1"/>
    <xf numFmtId="0" fontId="0" fillId="11" borderId="2" xfId="0" applyFill="1" applyBorder="1"/>
    <xf numFmtId="3" fontId="7" fillId="7" borderId="3" xfId="0" applyNumberFormat="1" applyFont="1" applyFill="1" applyBorder="1"/>
    <xf numFmtId="0" fontId="2" fillId="11" borderId="6" xfId="0" applyFont="1" applyFill="1" applyBorder="1"/>
    <xf numFmtId="0" fontId="2" fillId="11" borderId="7" xfId="0" applyFont="1" applyFill="1" applyBorder="1"/>
    <xf numFmtId="0" fontId="2" fillId="11" borderId="0" xfId="0" applyFont="1" applyFill="1"/>
    <xf numFmtId="0" fontId="2" fillId="11" borderId="5" xfId="0" applyFont="1" applyFill="1" applyBorder="1"/>
    <xf numFmtId="0" fontId="2" fillId="11" borderId="3" xfId="0" applyFont="1" applyFill="1" applyBorder="1"/>
    <xf numFmtId="0" fontId="2" fillId="11" borderId="10" xfId="0" applyFont="1" applyFill="1" applyBorder="1"/>
    <xf numFmtId="3" fontId="0" fillId="8" borderId="1" xfId="0" applyNumberFormat="1" applyFill="1" applyBorder="1"/>
    <xf numFmtId="3" fontId="0" fillId="5" borderId="1" xfId="0" applyNumberFormat="1" applyFill="1" applyBorder="1"/>
    <xf numFmtId="3" fontId="1" fillId="11" borderId="5" xfId="0" applyNumberFormat="1" applyFont="1" applyFill="1" applyBorder="1"/>
    <xf numFmtId="3" fontId="1" fillId="11" borderId="3" xfId="0" applyNumberFormat="1" applyFont="1" applyFill="1" applyBorder="1"/>
    <xf numFmtId="3" fontId="1" fillId="11" borderId="10" xfId="0" applyNumberFormat="1" applyFont="1" applyFill="1" applyBorder="1"/>
    <xf numFmtId="0" fontId="2" fillId="4" borderId="0" xfId="0" applyFont="1" applyFill="1"/>
    <xf numFmtId="0" fontId="9" fillId="4" borderId="0" xfId="0" applyFont="1" applyFill="1"/>
    <xf numFmtId="0" fontId="0" fillId="12" borderId="0" xfId="0" applyFill="1"/>
    <xf numFmtId="0" fontId="0" fillId="11" borderId="0" xfId="0" applyFill="1"/>
    <xf numFmtId="0" fontId="10" fillId="0" borderId="0" xfId="0" applyFont="1"/>
    <xf numFmtId="3" fontId="11" fillId="9" borderId="0" xfId="0" applyNumberFormat="1" applyFont="1" applyFill="1"/>
    <xf numFmtId="0" fontId="12" fillId="12" borderId="0" xfId="0" applyFont="1" applyFill="1"/>
    <xf numFmtId="3" fontId="6" fillId="12" borderId="0" xfId="0" applyNumberFormat="1" applyFont="1" applyFill="1"/>
    <xf numFmtId="0" fontId="0" fillId="2" borderId="2" xfId="0" applyFill="1" applyBorder="1"/>
    <xf numFmtId="3" fontId="7" fillId="2" borderId="3" xfId="0" applyNumberFormat="1" applyFont="1" applyFill="1" applyBorder="1"/>
    <xf numFmtId="3" fontId="4" fillId="7" borderId="3" xfId="0" applyNumberFormat="1" applyFont="1" applyFill="1" applyBorder="1"/>
    <xf numFmtId="0" fontId="1" fillId="11" borderId="0" xfId="0" applyFont="1" applyFill="1"/>
    <xf numFmtId="0" fontId="2" fillId="7" borderId="13" xfId="0" applyFont="1" applyFill="1" applyBorder="1"/>
    <xf numFmtId="0" fontId="2" fillId="7" borderId="1" xfId="0" applyFont="1" applyFill="1" applyBorder="1"/>
    <xf numFmtId="0" fontId="2" fillId="7" borderId="0" xfId="0" applyFont="1" applyFill="1"/>
    <xf numFmtId="3" fontId="2" fillId="7" borderId="1" xfId="0" applyNumberFormat="1" applyFont="1" applyFill="1" applyBorder="1"/>
    <xf numFmtId="0" fontId="2" fillId="7" borderId="18" xfId="0" applyFont="1" applyFill="1" applyBorder="1"/>
    <xf numFmtId="0" fontId="2" fillId="7" borderId="12" xfId="0" applyFont="1" applyFill="1" applyBorder="1"/>
    <xf numFmtId="0" fontId="2" fillId="7" borderId="15" xfId="0" applyFont="1" applyFill="1" applyBorder="1"/>
    <xf numFmtId="0" fontId="0" fillId="7" borderId="17" xfId="0" applyFill="1" applyBorder="1"/>
    <xf numFmtId="0" fontId="1" fillId="0" borderId="1" xfId="0" applyFont="1" applyBorder="1"/>
    <xf numFmtId="0" fontId="13" fillId="0" borderId="0" xfId="0" applyFont="1"/>
    <xf numFmtId="0" fontId="0" fillId="7" borderId="9" xfId="0" applyFill="1" applyBorder="1"/>
    <xf numFmtId="0" fontId="0" fillId="7" borderId="6" xfId="0" applyFill="1" applyBorder="1"/>
    <xf numFmtId="0" fontId="0" fillId="7" borderId="10" xfId="0" applyFill="1" applyBorder="1"/>
    <xf numFmtId="0" fontId="0" fillId="7" borderId="2" xfId="0" applyFill="1" applyBorder="1"/>
    <xf numFmtId="0" fontId="0" fillId="7" borderId="7" xfId="0" applyFill="1" applyBorder="1"/>
    <xf numFmtId="0" fontId="0" fillId="7" borderId="3" xfId="0" applyFill="1" applyBorder="1"/>
    <xf numFmtId="0" fontId="1" fillId="7" borderId="4" xfId="0" applyFont="1" applyFill="1" applyBorder="1"/>
    <xf numFmtId="3" fontId="1" fillId="7" borderId="2" xfId="0" applyNumberFormat="1" applyFont="1" applyFill="1" applyBorder="1"/>
    <xf numFmtId="3" fontId="1" fillId="7" borderId="9" xfId="0" applyNumberFormat="1" applyFont="1" applyFill="1" applyBorder="1"/>
    <xf numFmtId="0" fontId="1" fillId="7" borderId="5" xfId="0" applyFont="1" applyFill="1" applyBorder="1"/>
    <xf numFmtId="3" fontId="7" fillId="0" borderId="0" xfId="0" applyNumberFormat="1" applyFont="1"/>
    <xf numFmtId="0" fontId="14" fillId="0" borderId="0" xfId="0" applyFont="1"/>
    <xf numFmtId="0" fontId="15" fillId="0" borderId="0" xfId="0" applyFont="1"/>
    <xf numFmtId="3" fontId="0" fillId="0" borderId="11" xfId="0" applyNumberFormat="1" applyBorder="1"/>
    <xf numFmtId="0" fontId="0" fillId="6" borderId="1" xfId="0" applyFill="1" applyBorder="1"/>
    <xf numFmtId="3" fontId="1" fillId="7" borderId="1" xfId="0" applyNumberFormat="1" applyFont="1" applyFill="1" applyBorder="1"/>
    <xf numFmtId="3" fontId="1" fillId="4" borderId="1" xfId="0" applyNumberFormat="1" applyFont="1" applyFill="1" applyBorder="1"/>
    <xf numFmtId="0" fontId="1" fillId="4" borderId="0" xfId="0" applyFont="1" applyFill="1"/>
    <xf numFmtId="0" fontId="16" fillId="0" borderId="0" xfId="0" applyFont="1"/>
    <xf numFmtId="0" fontId="17" fillId="8" borderId="0" xfId="0" applyFont="1" applyFill="1"/>
    <xf numFmtId="0" fontId="0" fillId="8" borderId="0" xfId="0" applyFill="1"/>
    <xf numFmtId="3" fontId="11" fillId="8" borderId="0" xfId="0" applyNumberFormat="1" applyFont="1" applyFill="1"/>
    <xf numFmtId="3" fontId="7" fillId="0" borderId="1" xfId="0" applyNumberFormat="1" applyFont="1" applyBorder="1"/>
    <xf numFmtId="3" fontId="2" fillId="0" borderId="0" xfId="0" applyNumberFormat="1" applyFont="1"/>
    <xf numFmtId="3" fontId="1" fillId="0" borderId="0" xfId="0" applyNumberFormat="1" applyFont="1"/>
    <xf numFmtId="3" fontId="16" fillId="0" borderId="0" xfId="0" applyNumberFormat="1" applyFont="1"/>
    <xf numFmtId="3" fontId="18" fillId="8" borderId="0" xfId="0" applyNumberFormat="1" applyFont="1" applyFill="1"/>
    <xf numFmtId="0" fontId="18" fillId="8" borderId="0" xfId="0" applyFont="1" applyFill="1"/>
    <xf numFmtId="0" fontId="1" fillId="13" borderId="1" xfId="0" applyFont="1" applyFill="1" applyBorder="1"/>
    <xf numFmtId="0" fontId="1" fillId="13" borderId="0" xfId="0" applyFont="1" applyFill="1"/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COMPARATIVO POR PRODUCTOS </a:t>
            </a:r>
          </a:p>
          <a:p>
            <a:pPr>
              <a:defRPr/>
            </a:pPr>
            <a:r>
              <a:rPr lang="es-ES"/>
              <a:t>2019 A 2022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'COMPARATIVOS POR PRODUCTOS'!$B$11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'COMPARATIVOS POR PRODUCTOS'!$A$12:$A$23</c:f>
              <c:strCache>
                <c:ptCount val="12"/>
                <c:pt idx="0">
                  <c:v> ACEITE DE SOJA </c:v>
                </c:pt>
                <c:pt idx="1">
                  <c:v>AZUCAR</c:v>
                </c:pt>
                <c:pt idx="2">
                  <c:v>COMBUSTIBLES</c:v>
                </c:pt>
                <c:pt idx="3">
                  <c:v>HARINA DE SOJA </c:v>
                </c:pt>
                <c:pt idx="4">
                  <c:v>MAIZ EN GRANOS </c:v>
                </c:pt>
                <c:pt idx="5">
                  <c:v> SOJA EN GRANOS </c:v>
                </c:pt>
                <c:pt idx="6">
                  <c:v> SORGO EN GRANOS </c:v>
                </c:pt>
                <c:pt idx="7">
                  <c:v>CASCARILLA DE SOJA</c:v>
                </c:pt>
                <c:pt idx="8">
                  <c:v>POROTO DE SOJA</c:v>
                </c:pt>
                <c:pt idx="9">
                  <c:v>TRIGO EN GRANOS</c:v>
                </c:pt>
                <c:pt idx="10">
                  <c:v>BARCAZAS</c:v>
                </c:pt>
                <c:pt idx="11">
                  <c:v>CARGA GENERAL </c:v>
                </c:pt>
              </c:strCache>
            </c:strRef>
          </c:cat>
          <c:val>
            <c:numRef>
              <c:f>'COMPARATIVOS POR PRODUCTOS'!$B$12:$B$23</c:f>
              <c:numCache>
                <c:formatCode>#,##0</c:formatCode>
                <c:ptCount val="12"/>
                <c:pt idx="0">
                  <c:v>742109</c:v>
                </c:pt>
                <c:pt idx="1">
                  <c:v>63009</c:v>
                </c:pt>
                <c:pt idx="2">
                  <c:v>97929</c:v>
                </c:pt>
                <c:pt idx="3">
                  <c:v>2528048</c:v>
                </c:pt>
                <c:pt idx="4">
                  <c:v>1846865</c:v>
                </c:pt>
                <c:pt idx="5">
                  <c:v>5188517</c:v>
                </c:pt>
                <c:pt idx="6">
                  <c:v>4776</c:v>
                </c:pt>
                <c:pt idx="7">
                  <c:v>41915</c:v>
                </c:pt>
                <c:pt idx="8">
                  <c:v>115776</c:v>
                </c:pt>
                <c:pt idx="9">
                  <c:v>23774</c:v>
                </c:pt>
                <c:pt idx="11">
                  <c:v>1049384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B-46A5-A124-EE2E7C542CE3}"/>
            </c:ext>
          </c:extLst>
        </c:ser>
        <c:ser>
          <c:idx val="1"/>
          <c:order val="1"/>
          <c:tx>
            <c:strRef>
              <c:f>'COMPARATIVOS POR PRODUCTOS'!$C$11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'COMPARATIVOS POR PRODUCTOS'!$A$12:$A$23</c:f>
              <c:strCache>
                <c:ptCount val="12"/>
                <c:pt idx="0">
                  <c:v> ACEITE DE SOJA </c:v>
                </c:pt>
                <c:pt idx="1">
                  <c:v>AZUCAR</c:v>
                </c:pt>
                <c:pt idx="2">
                  <c:v>COMBUSTIBLES</c:v>
                </c:pt>
                <c:pt idx="3">
                  <c:v>HARINA DE SOJA </c:v>
                </c:pt>
                <c:pt idx="4">
                  <c:v>MAIZ EN GRANOS </c:v>
                </c:pt>
                <c:pt idx="5">
                  <c:v> SOJA EN GRANOS </c:v>
                </c:pt>
                <c:pt idx="6">
                  <c:v> SORGO EN GRANOS </c:v>
                </c:pt>
                <c:pt idx="7">
                  <c:v>CASCARILLA DE SOJA</c:v>
                </c:pt>
                <c:pt idx="8">
                  <c:v>POROTO DE SOJA</c:v>
                </c:pt>
                <c:pt idx="9">
                  <c:v>TRIGO EN GRANOS</c:v>
                </c:pt>
                <c:pt idx="10">
                  <c:v>BARCAZAS</c:v>
                </c:pt>
                <c:pt idx="11">
                  <c:v>CARGA GENERAL </c:v>
                </c:pt>
              </c:strCache>
            </c:strRef>
          </c:cat>
          <c:val>
            <c:numRef>
              <c:f>'COMPARATIVOS POR PRODUCTOS'!$C$12:$C$23</c:f>
              <c:numCache>
                <c:formatCode>#,##0</c:formatCode>
                <c:ptCount val="12"/>
                <c:pt idx="0">
                  <c:v>664716</c:v>
                </c:pt>
                <c:pt idx="1">
                  <c:v>83490</c:v>
                </c:pt>
                <c:pt idx="2">
                  <c:v>55597</c:v>
                </c:pt>
                <c:pt idx="3">
                  <c:v>2594423</c:v>
                </c:pt>
                <c:pt idx="4">
                  <c:v>1035688</c:v>
                </c:pt>
                <c:pt idx="5">
                  <c:v>5141706</c:v>
                </c:pt>
                <c:pt idx="6">
                  <c:v>2708</c:v>
                </c:pt>
                <c:pt idx="7">
                  <c:v>115814</c:v>
                </c:pt>
                <c:pt idx="8">
                  <c:v>75515</c:v>
                </c:pt>
                <c:pt idx="9" formatCode="General">
                  <c:v>849</c:v>
                </c:pt>
                <c:pt idx="10">
                  <c:v>4845</c:v>
                </c:pt>
                <c:pt idx="11">
                  <c:v>1212560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8B-46A5-A124-EE2E7C542CE3}"/>
            </c:ext>
          </c:extLst>
        </c:ser>
        <c:ser>
          <c:idx val="2"/>
          <c:order val="2"/>
          <c:tx>
            <c:strRef>
              <c:f>'COMPARATIVOS POR PRODUCTOS'!$D$11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'COMPARATIVOS POR PRODUCTOS'!$A$12:$A$23</c:f>
              <c:strCache>
                <c:ptCount val="12"/>
                <c:pt idx="0">
                  <c:v> ACEITE DE SOJA </c:v>
                </c:pt>
                <c:pt idx="1">
                  <c:v>AZUCAR</c:v>
                </c:pt>
                <c:pt idx="2">
                  <c:v>COMBUSTIBLES</c:v>
                </c:pt>
                <c:pt idx="3">
                  <c:v>HARINA DE SOJA </c:v>
                </c:pt>
                <c:pt idx="4">
                  <c:v>MAIZ EN GRANOS </c:v>
                </c:pt>
                <c:pt idx="5">
                  <c:v> SOJA EN GRANOS </c:v>
                </c:pt>
                <c:pt idx="6">
                  <c:v> SORGO EN GRANOS </c:v>
                </c:pt>
                <c:pt idx="7">
                  <c:v>CASCARILLA DE SOJA</c:v>
                </c:pt>
                <c:pt idx="8">
                  <c:v>POROTO DE SOJA</c:v>
                </c:pt>
                <c:pt idx="9">
                  <c:v>TRIGO EN GRANOS</c:v>
                </c:pt>
                <c:pt idx="10">
                  <c:v>BARCAZAS</c:v>
                </c:pt>
                <c:pt idx="11">
                  <c:v>CARGA GENERAL </c:v>
                </c:pt>
              </c:strCache>
            </c:strRef>
          </c:cat>
          <c:val>
            <c:numRef>
              <c:f>'COMPARATIVOS POR PRODUCTOS'!$D$12:$D$23</c:f>
              <c:numCache>
                <c:formatCode>#,##0</c:formatCode>
                <c:ptCount val="12"/>
                <c:pt idx="0">
                  <c:v>640453</c:v>
                </c:pt>
                <c:pt idx="1">
                  <c:v>132687</c:v>
                </c:pt>
                <c:pt idx="2">
                  <c:v>108696.44</c:v>
                </c:pt>
                <c:pt idx="3">
                  <c:v>2089757</c:v>
                </c:pt>
                <c:pt idx="4">
                  <c:v>159994</c:v>
                </c:pt>
                <c:pt idx="5">
                  <c:v>5556673</c:v>
                </c:pt>
                <c:pt idx="6">
                  <c:v>0</c:v>
                </c:pt>
                <c:pt idx="7">
                  <c:v>9212</c:v>
                </c:pt>
                <c:pt idx="8">
                  <c:v>19753</c:v>
                </c:pt>
                <c:pt idx="11">
                  <c:v>2531986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8B-46A5-A124-EE2E7C542CE3}"/>
            </c:ext>
          </c:extLst>
        </c:ser>
        <c:ser>
          <c:idx val="3"/>
          <c:order val="3"/>
          <c:tx>
            <c:strRef>
              <c:f>'COMPARATIVOS POR PRODUCTOS'!$E$11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'COMPARATIVOS POR PRODUCTOS'!$A$12:$A$23</c:f>
              <c:strCache>
                <c:ptCount val="12"/>
                <c:pt idx="0">
                  <c:v> ACEITE DE SOJA </c:v>
                </c:pt>
                <c:pt idx="1">
                  <c:v>AZUCAR</c:v>
                </c:pt>
                <c:pt idx="2">
                  <c:v>COMBUSTIBLES</c:v>
                </c:pt>
                <c:pt idx="3">
                  <c:v>HARINA DE SOJA </c:v>
                </c:pt>
                <c:pt idx="4">
                  <c:v>MAIZ EN GRANOS </c:v>
                </c:pt>
                <c:pt idx="5">
                  <c:v> SOJA EN GRANOS </c:v>
                </c:pt>
                <c:pt idx="6">
                  <c:v> SORGO EN GRANOS </c:v>
                </c:pt>
                <c:pt idx="7">
                  <c:v>CASCARILLA DE SOJA</c:v>
                </c:pt>
                <c:pt idx="8">
                  <c:v>POROTO DE SOJA</c:v>
                </c:pt>
                <c:pt idx="9">
                  <c:v>TRIGO EN GRANOS</c:v>
                </c:pt>
                <c:pt idx="10">
                  <c:v>BARCAZAS</c:v>
                </c:pt>
                <c:pt idx="11">
                  <c:v>CARGA GENERAL </c:v>
                </c:pt>
              </c:strCache>
            </c:strRef>
          </c:cat>
          <c:val>
            <c:numRef>
              <c:f>'COMPARATIVOS POR PRODUCTOS'!$E$12:$E$23</c:f>
              <c:numCache>
                <c:formatCode>#,##0</c:formatCode>
                <c:ptCount val="12"/>
                <c:pt idx="0">
                  <c:v>328591</c:v>
                </c:pt>
                <c:pt idx="1">
                  <c:v>71209</c:v>
                </c:pt>
                <c:pt idx="2">
                  <c:v>97451</c:v>
                </c:pt>
                <c:pt idx="3">
                  <c:v>1052648</c:v>
                </c:pt>
                <c:pt idx="4">
                  <c:v>1978901</c:v>
                </c:pt>
                <c:pt idx="5">
                  <c:v>1502297</c:v>
                </c:pt>
                <c:pt idx="6">
                  <c:v>0</c:v>
                </c:pt>
                <c:pt idx="7">
                  <c:v>17276.308000000001</c:v>
                </c:pt>
                <c:pt idx="8">
                  <c:v>293678</c:v>
                </c:pt>
                <c:pt idx="9">
                  <c:v>0</c:v>
                </c:pt>
                <c:pt idx="10">
                  <c:v>0</c:v>
                </c:pt>
                <c:pt idx="11">
                  <c:v>1068951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8B-46A5-A124-EE2E7C542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072576"/>
        <c:axId val="734077976"/>
      </c:barChart>
      <c:catAx>
        <c:axId val="73407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4077976"/>
        <c:crosses val="autoZero"/>
        <c:auto val="1"/>
        <c:lblAlgn val="ctr"/>
        <c:lblOffset val="100"/>
        <c:noMultiLvlLbl val="0"/>
      </c:catAx>
      <c:valAx>
        <c:axId val="734077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407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 DE SOJA LADARIO Y MURTINHO</a:t>
            </a:r>
          </a:p>
          <a:p>
            <a:pPr>
              <a:defRPr/>
            </a:pPr>
            <a:r>
              <a:rPr lang="en-US"/>
              <a:t>  2019 A 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'COMPARATIVOS POR PRODUCTOS'!$B$26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'COMPARATIVOS POR PRODUCTOS'!$A$27:$A$28</c:f>
              <c:strCache>
                <c:ptCount val="2"/>
                <c:pt idx="0">
                  <c:v>LADARIO </c:v>
                </c:pt>
                <c:pt idx="1">
                  <c:v>MURTINHO </c:v>
                </c:pt>
              </c:strCache>
            </c:strRef>
          </c:cat>
          <c:val>
            <c:numRef>
              <c:f>'COMPARATIVOS POR PRODUCTOS'!$B$27:$B$28</c:f>
              <c:numCache>
                <c:formatCode>#,##0</c:formatCode>
                <c:ptCount val="2"/>
                <c:pt idx="0">
                  <c:v>84227</c:v>
                </c:pt>
                <c:pt idx="1">
                  <c:v>232719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C-4AAF-AC10-ED39720D682E}"/>
            </c:ext>
          </c:extLst>
        </c:ser>
        <c:ser>
          <c:idx val="1"/>
          <c:order val="1"/>
          <c:tx>
            <c:strRef>
              <c:f>'COMPARATIVOS POR PRODUCTOS'!$C$26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'COMPARATIVOS POR PRODUCTOS'!$A$27:$A$28</c:f>
              <c:strCache>
                <c:ptCount val="2"/>
                <c:pt idx="0">
                  <c:v>LADARIO </c:v>
                </c:pt>
                <c:pt idx="1">
                  <c:v>MURTINHO </c:v>
                </c:pt>
              </c:strCache>
            </c:strRef>
          </c:cat>
          <c:val>
            <c:numRef>
              <c:f>'COMPARATIVOS POR PRODUCTOS'!$C$27:$C$28</c:f>
              <c:numCache>
                <c:formatCode>#,##0</c:formatCode>
                <c:ptCount val="2"/>
                <c:pt idx="0">
                  <c:v>4852</c:v>
                </c:pt>
                <c:pt idx="1">
                  <c:v>383602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5C-4AAF-AC10-ED39720D682E}"/>
            </c:ext>
          </c:extLst>
        </c:ser>
        <c:ser>
          <c:idx val="2"/>
          <c:order val="2"/>
          <c:tx>
            <c:strRef>
              <c:f>'COMPARATIVOS POR PRODUCTOS'!$D$26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'COMPARATIVOS POR PRODUCTOS'!$A$27:$A$28</c:f>
              <c:strCache>
                <c:ptCount val="2"/>
                <c:pt idx="0">
                  <c:v>LADARIO </c:v>
                </c:pt>
                <c:pt idx="1">
                  <c:v>MURTINHO </c:v>
                </c:pt>
              </c:strCache>
            </c:strRef>
          </c:cat>
          <c:val>
            <c:numRef>
              <c:f>'COMPARATIVOS POR PRODUCTOS'!$D$27:$D$28</c:f>
              <c:numCache>
                <c:formatCode>#,##0</c:formatCode>
                <c:ptCount val="2"/>
                <c:pt idx="0">
                  <c:v>0</c:v>
                </c:pt>
                <c:pt idx="1">
                  <c:v>218141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5C-4AAF-AC10-ED39720D682E}"/>
            </c:ext>
          </c:extLst>
        </c:ser>
        <c:ser>
          <c:idx val="3"/>
          <c:order val="3"/>
          <c:tx>
            <c:strRef>
              <c:f>'COMPARATIVOS POR PRODUCTOS'!$E$26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'COMPARATIVOS POR PRODUCTOS'!$A$27:$A$28</c:f>
              <c:strCache>
                <c:ptCount val="2"/>
                <c:pt idx="0">
                  <c:v>LADARIO </c:v>
                </c:pt>
                <c:pt idx="1">
                  <c:v>MURTINHO </c:v>
                </c:pt>
              </c:strCache>
            </c:strRef>
          </c:cat>
          <c:val>
            <c:numRef>
              <c:f>'COMPARATIVOS POR PRODUCTOS'!$E$27:$E$28</c:f>
              <c:numCache>
                <c:formatCode>#,##0</c:formatCode>
                <c:ptCount val="2"/>
                <c:pt idx="0">
                  <c:v>0</c:v>
                </c:pt>
                <c:pt idx="1">
                  <c:v>271717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5C-4AAF-AC10-ED39720D6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1979496"/>
        <c:axId val="741981296"/>
      </c:barChart>
      <c:catAx>
        <c:axId val="74197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1981296"/>
        <c:crosses val="autoZero"/>
        <c:auto val="1"/>
        <c:lblAlgn val="ctr"/>
        <c:lblOffset val="100"/>
        <c:noMultiLvlLbl val="0"/>
      </c:catAx>
      <c:valAx>
        <c:axId val="74198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1979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</a:t>
            </a:r>
            <a:r>
              <a:rPr lang="en-US" baseline="0"/>
              <a:t> </a:t>
            </a:r>
            <a:r>
              <a:rPr lang="en-US"/>
              <a:t>MINERAL DE HIERRO </a:t>
            </a:r>
          </a:p>
          <a:p>
            <a:pPr>
              <a:defRPr/>
            </a:pPr>
            <a:r>
              <a:rPr lang="en-US"/>
              <a:t>DESDE CORUMBA</a:t>
            </a:r>
          </a:p>
          <a:p>
            <a:pPr>
              <a:defRPr/>
            </a:pPr>
            <a:r>
              <a:rPr lang="en-US"/>
              <a:t>AÑOS 2019-2022</a:t>
            </a:r>
          </a:p>
        </c:rich>
      </c:tx>
      <c:layout>
        <c:manualLayout>
          <c:xMode val="edge"/>
          <c:yMode val="edge"/>
          <c:x val="0.159576334208223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'COMPARATIVOS POR PRODUCTOS'!$B$40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'COMPARATIVOS POR PRODUCTOS'!$B$41</c:f>
              <c:numCache>
                <c:formatCode>#,##0</c:formatCode>
                <c:ptCount val="1"/>
                <c:pt idx="0">
                  <c:v>3640898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0-4F90-B5EB-ACBA51FDE390}"/>
            </c:ext>
          </c:extLst>
        </c:ser>
        <c:ser>
          <c:idx val="1"/>
          <c:order val="1"/>
          <c:tx>
            <c:strRef>
              <c:f>'COMPARATIVOS POR PRODUCTOS'!$C$40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'COMPARATIVOS POR PRODUCTOS'!$C$41</c:f>
              <c:numCache>
                <c:formatCode>#,##0</c:formatCode>
                <c:ptCount val="1"/>
                <c:pt idx="0">
                  <c:v>1925997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0-4F90-B5EB-ACBA51FDE390}"/>
            </c:ext>
          </c:extLst>
        </c:ser>
        <c:ser>
          <c:idx val="2"/>
          <c:order val="2"/>
          <c:tx>
            <c:strRef>
              <c:f>'COMPARATIVOS POR PRODUCTOS'!$D$40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'COMPARATIVOS POR PRODUCTOS'!$D$41</c:f>
              <c:numCache>
                <c:formatCode>#,##0</c:formatCode>
                <c:ptCount val="1"/>
                <c:pt idx="0">
                  <c:v>1673541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0-4F90-B5EB-ACBA51FDE390}"/>
            </c:ext>
          </c:extLst>
        </c:ser>
        <c:ser>
          <c:idx val="3"/>
          <c:order val="3"/>
          <c:tx>
            <c:strRef>
              <c:f>'COMPARATIVOS POR PRODUCTOS'!$E$40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'COMPARATIVOS POR PRODUCTOS'!$E$41</c:f>
              <c:numCache>
                <c:formatCode>#,##0</c:formatCode>
                <c:ptCount val="1"/>
                <c:pt idx="0">
                  <c:v>2602482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80-4F90-B5EB-ACBA51FDE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095184"/>
        <c:axId val="658096984"/>
      </c:barChart>
      <c:catAx>
        <c:axId val="65809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8096984"/>
        <c:crosses val="autoZero"/>
        <c:auto val="1"/>
        <c:lblAlgn val="ctr"/>
        <c:lblOffset val="100"/>
        <c:noMultiLvlLbl val="0"/>
      </c:catAx>
      <c:valAx>
        <c:axId val="65809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809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</a:t>
            </a:r>
            <a:r>
              <a:rPr lang="en-US" baseline="0"/>
              <a:t> AGUAS ABAJO DE BOLIVIA </a:t>
            </a:r>
          </a:p>
          <a:p>
            <a:pPr>
              <a:defRPr/>
            </a:pPr>
            <a:r>
              <a:rPr lang="en-US" baseline="0"/>
              <a:t>ENERO A DICIEMBRE  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'GRAFICO ENERO A DICIEMBRE 19-22'!$B$90</c:f>
              <c:strCache>
                <c:ptCount val="1"/>
                <c:pt idx="0">
                  <c:v>MOVIMIENTOS AGUAS ABAJO DE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 ENERO A DICIEMBRE 19-22'!$C$88:$G$88</c:f>
              <c:numCache>
                <c:formatCode>General</c:formatCode>
                <c:ptCount val="5"/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'GRAFICO ENERO A DICIEMBRE 19-22'!$C$90:$G$90</c:f>
              <c:numCache>
                <c:formatCode>General</c:formatCode>
                <c:ptCount val="5"/>
                <c:pt idx="3" formatCode="#,##0">
                  <c:v>1370902</c:v>
                </c:pt>
                <c:pt idx="4" formatCode="#,##0">
                  <c:v>656300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A-4FF7-899C-3B73A99C191D}"/>
            </c:ext>
          </c:extLst>
        </c:ser>
        <c:ser>
          <c:idx val="2"/>
          <c:order val="2"/>
          <c:tx>
            <c:strRef>
              <c:f>'GRAFICO ENERO A DICIEMBRE 19-22'!$B$91</c:f>
              <c:strCache>
                <c:ptCount val="1"/>
                <c:pt idx="0">
                  <c:v>ENERO A 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'GRAFICO ENERO A DICIEMBRE 19-22'!$C$88:$G$88</c:f>
              <c:numCache>
                <c:formatCode>General</c:formatCode>
                <c:ptCount val="5"/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'GRAFICO ENERO A DICIEMBRE 19-22'!$C$91:$G$91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5CA-4FF7-899C-3B73A99C1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733888"/>
        <c:axId val="21297318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 ENERO A DICIEMBRE 19-22'!$B$89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'GRAFICO ENERO A DICIEMBRE 19-22'!$C$88:$G$88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'GRAFICO ENERO A DICIEMBRE 19-22'!$C$89:$G$89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5CA-4FF7-899C-3B73A99C191D}"/>
                  </c:ext>
                </c:extLst>
              </c15:ser>
            </c15:filteredBarSeries>
          </c:ext>
        </c:extLst>
      </c:barChart>
      <c:catAx>
        <c:axId val="212973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9731808"/>
        <c:crosses val="autoZero"/>
        <c:auto val="1"/>
        <c:lblAlgn val="ctr"/>
        <c:lblOffset val="100"/>
        <c:noMultiLvlLbl val="0"/>
      </c:catAx>
      <c:valAx>
        <c:axId val="21297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973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 AGUAS ABAJO DE PARAGUAY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'GRAFICO ENERO A DICIEMBRE 19-22'!$G$10:$J$10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'GRAFICO ENERO A DICIEMBRE 19-22'!$G$11:$J$11</c:f>
              <c:numCache>
                <c:formatCode>#,##0</c:formatCode>
                <c:ptCount val="4"/>
                <c:pt idx="0">
                  <c:v>11702102</c:v>
                </c:pt>
                <c:pt idx="1">
                  <c:v>11376365</c:v>
                </c:pt>
                <c:pt idx="2">
                  <c:v>11249211.439999999</c:v>
                </c:pt>
                <c:pt idx="3">
                  <c:v>6411002.3080000002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6-4DFA-BCD8-6445BA006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107496"/>
        <c:axId val="7341118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'GRAFICO ENERO A DICIEMBRE 19-22'!$G$10:$J$10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'GRAFICO ENERO A DICIEMBRE 19-22'!$G$12:$J$12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216-4DFA-BCD8-6445BA00660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ENERO A DICIEMBRE 19-22'!$G$10:$J$10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ENERO A DICIEMBRE 19-22'!$G$13:$J$13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216-4DFA-BCD8-6445BA006608}"/>
                  </c:ext>
                </c:extLst>
              </c15:ser>
            </c15:filteredBarSeries>
          </c:ext>
        </c:extLst>
      </c:barChart>
      <c:catAx>
        <c:axId val="73410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4111816"/>
        <c:crosses val="autoZero"/>
        <c:auto val="1"/>
        <c:lblAlgn val="ctr"/>
        <c:lblOffset val="100"/>
        <c:noMultiLvlLbl val="0"/>
      </c:catAx>
      <c:valAx>
        <c:axId val="73411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4107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 SOJA MURTINHO/LADARIO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 ENERO A DICIEMBRE 19-22'!$F$40:$I$40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'GRAFICO ENERO A DICIEMBRE 19-22'!$F$42:$I$42</c:f>
              <c:numCache>
                <c:formatCode>#,##0</c:formatCode>
                <c:ptCount val="4"/>
                <c:pt idx="0">
                  <c:v>316946</c:v>
                </c:pt>
                <c:pt idx="1">
                  <c:v>388454</c:v>
                </c:pt>
                <c:pt idx="2">
                  <c:v>218141</c:v>
                </c:pt>
                <c:pt idx="3">
                  <c:v>271717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53-4BA7-B0E1-7C856EC1F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1411056"/>
        <c:axId val="7414114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'GRAFICO ENERO A DICIEMBRE 19-22'!$F$40:$I$40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'GRAFICO ENERO A DICIEMBRE 19-22'!$F$41:$I$41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553-4BA7-B0E1-7C856EC1F501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ENERO A DICIEMBRE 19-22'!$F$40:$I$40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ENERO A DICIEMBRE 19-22'!$F$43:$I$43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553-4BA7-B0E1-7C856EC1F501}"/>
                  </c:ext>
                </c:extLst>
              </c15:ser>
            </c15:filteredBarSeries>
          </c:ext>
        </c:extLst>
      </c:barChart>
      <c:catAx>
        <c:axId val="74141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1411416"/>
        <c:crosses val="autoZero"/>
        <c:auto val="1"/>
        <c:lblAlgn val="ctr"/>
        <c:lblOffset val="100"/>
        <c:noMultiLvlLbl val="0"/>
      </c:catAx>
      <c:valAx>
        <c:axId val="74141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141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 MINERAL DE HIERRO DESDE CORUMBA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'GRAFICO ENERO A DICIEMBRE 19-22'!$F$62:$I$63</c:f>
              <c:multiLvlStrCache>
                <c:ptCount val="4"/>
                <c:lvl>
                  <c:pt idx="1">
                    <c:v> 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</c:lvl>
              </c:multiLvlStrCache>
            </c:multiLvlStrRef>
          </c:cat>
          <c:val>
            <c:numRef>
              <c:f>'GRAFICO ENERO A DICIEMBRE 19-22'!$F$64:$I$64</c:f>
              <c:numCache>
                <c:formatCode>#,##0</c:formatCode>
                <c:ptCount val="4"/>
                <c:pt idx="0">
                  <c:v>3640898</c:v>
                </c:pt>
                <c:pt idx="1">
                  <c:v>1925997</c:v>
                </c:pt>
                <c:pt idx="2">
                  <c:v>1673541</c:v>
                </c:pt>
                <c:pt idx="3">
                  <c:v>1673541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3-4766-BAA0-BE0ED050B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913752"/>
        <c:axId val="66191015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'GRAFICO ENERO A DICIEMBRE 19-22'!$F$62:$I$63</c15:sqref>
                        </c15:formulaRef>
                      </c:ext>
                    </c:extLst>
                    <c:multiLvlStrCache>
                      <c:ptCount val="4"/>
                      <c:lvl>
                        <c:pt idx="1">
                          <c:v> </c:v>
                        </c:pt>
                      </c:lvl>
                      <c:lvl>
                        <c:pt idx="0">
                          <c:v>2019</c:v>
                        </c:pt>
                        <c:pt idx="1">
                          <c:v>2020</c:v>
                        </c:pt>
                        <c:pt idx="2">
                          <c:v>2021</c:v>
                        </c:pt>
                        <c:pt idx="3">
                          <c:v>2022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'GRAFICO ENERO A DICIEMBRE 19-22'!$F$65:$I$65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623-4766-BAA0-BE0ED050B00F}"/>
                  </c:ext>
                </c:extLst>
              </c15:ser>
            </c15:filteredBarSeries>
          </c:ext>
        </c:extLst>
      </c:barChart>
      <c:catAx>
        <c:axId val="66191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1910152"/>
        <c:crosses val="autoZero"/>
        <c:auto val="1"/>
        <c:lblAlgn val="ctr"/>
        <c:lblOffset val="100"/>
        <c:noMultiLvlLbl val="0"/>
      </c:catAx>
      <c:valAx>
        <c:axId val="66191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191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3.jpeg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14</xdr:col>
      <xdr:colOff>731649</xdr:colOff>
      <xdr:row>6</xdr:row>
      <xdr:rowOff>67875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41EFF3-2E17-EE11-CA76-7BC6E7DB9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1350" y="762000"/>
          <a:ext cx="1493649" cy="65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49</xdr:row>
      <xdr:rowOff>0</xdr:rowOff>
    </xdr:from>
    <xdr:to>
      <xdr:col>15</xdr:col>
      <xdr:colOff>733789</xdr:colOff>
      <xdr:row>52</xdr:row>
      <xdr:rowOff>80504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813AA1-386B-3995-A062-9E8F8143C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7191" y="9824663"/>
          <a:ext cx="1493649" cy="65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15</xdr:col>
      <xdr:colOff>733790</xdr:colOff>
      <xdr:row>4</xdr:row>
      <xdr:rowOff>69801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A52C03-93B4-16EC-E585-031497D8C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0169" y="192640"/>
          <a:ext cx="1493649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9</xdr:row>
      <xdr:rowOff>61912</xdr:rowOff>
    </xdr:from>
    <xdr:to>
      <xdr:col>13</xdr:col>
      <xdr:colOff>438150</xdr:colOff>
      <xdr:row>23</xdr:row>
      <xdr:rowOff>138112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A394360-1414-8EFD-C3D5-A66BA9B0A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24</xdr:row>
      <xdr:rowOff>180975</xdr:rowOff>
    </xdr:from>
    <xdr:to>
      <xdr:col>13</xdr:col>
      <xdr:colOff>38100</xdr:colOff>
      <xdr:row>38</xdr:row>
      <xdr:rowOff>52387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A1B319-56A6-728A-12F1-717892CBC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723900</xdr:colOff>
      <xdr:row>40</xdr:row>
      <xdr:rowOff>14287</xdr:rowOff>
    </xdr:from>
    <xdr:to>
      <xdr:col>12</xdr:col>
      <xdr:colOff>723900</xdr:colOff>
      <xdr:row>54</xdr:row>
      <xdr:rowOff>90487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794D6DF-7420-A2A1-5CBC-40B423202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1</xdr:row>
      <xdr:rowOff>0</xdr:rowOff>
    </xdr:from>
    <xdr:to>
      <xdr:col>10</xdr:col>
      <xdr:colOff>731649</xdr:colOff>
      <xdr:row>4</xdr:row>
      <xdr:rowOff>86925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BF8258F-39CB-4B45-8FF7-53166103B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190500"/>
          <a:ext cx="1493649" cy="65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733425</xdr:colOff>
      <xdr:row>3</xdr:row>
      <xdr:rowOff>85725</xdr:rowOff>
    </xdr:to>
    <xdr:pic>
      <xdr:nvPicPr>
        <xdr:cNvPr id="3" name="Imagen 2" descr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0"/>
          <a:ext cx="14954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185737</xdr:colOff>
      <xdr:row>95</xdr:row>
      <xdr:rowOff>114300</xdr:rowOff>
    </xdr:from>
    <xdr:to>
      <xdr:col>8</xdr:col>
      <xdr:colOff>633412</xdr:colOff>
      <xdr:row>110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71437</xdr:colOff>
      <xdr:row>16</xdr:row>
      <xdr:rowOff>52387</xdr:rowOff>
    </xdr:from>
    <xdr:to>
      <xdr:col>8</xdr:col>
      <xdr:colOff>519112</xdr:colOff>
      <xdr:row>30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90F169-FD30-7A45-F84B-F43597DEF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666750</xdr:colOff>
      <xdr:row>44</xdr:row>
      <xdr:rowOff>138112</xdr:rowOff>
    </xdr:from>
    <xdr:to>
      <xdr:col>8</xdr:col>
      <xdr:colOff>352425</xdr:colOff>
      <xdr:row>59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746369-EDBB-93EF-81C3-00DB1767B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219075</xdr:colOff>
      <xdr:row>68</xdr:row>
      <xdr:rowOff>157162</xdr:rowOff>
    </xdr:from>
    <xdr:to>
      <xdr:col>7</xdr:col>
      <xdr:colOff>238125</xdr:colOff>
      <xdr:row>83</xdr:row>
      <xdr:rowOff>42862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D30B8EA-766C-70E1-EA13-23EAEBA86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68845-9E6A-4583-AD38-F18149CDCDD2}">
  <sheetPr>
    <pageSetUpPr fitToPage="1"/>
  </sheetPr>
  <dimension ref="A5:R77"/>
  <sheetViews>
    <sheetView zoomScale="80" zoomScaleNormal="80" workbookViewId="0">
      <selection activeCell="J5" sqref="J5"/>
    </sheetView>
  </sheetViews>
  <sheetFormatPr baseColWidth="10" defaultRowHeight="15" x14ac:dyDescent="0.25"/>
  <cols>
    <col min="1" max="1" width="17.7109375" customWidth="1"/>
    <col min="2" max="2" width="18.5703125" customWidth="1"/>
    <col min="16" max="16" width="14.140625" bestFit="1" customWidth="1"/>
    <col min="17" max="17" width="16.85546875" bestFit="1" customWidth="1"/>
  </cols>
  <sheetData>
    <row r="5" spans="1:15" ht="23.25" x14ac:dyDescent="0.35">
      <c r="C5" s="114" t="s">
        <v>27</v>
      </c>
      <c r="D5" s="114"/>
      <c r="E5" s="114"/>
      <c r="F5" s="114"/>
      <c r="G5" s="114"/>
    </row>
    <row r="6" spans="1:15" ht="23.25" x14ac:dyDescent="0.35">
      <c r="C6" s="114"/>
      <c r="D6" s="114"/>
      <c r="E6" s="114"/>
      <c r="F6" s="114"/>
      <c r="G6" s="114"/>
    </row>
    <row r="7" spans="1:15" ht="23.25" x14ac:dyDescent="0.35">
      <c r="C7" s="114"/>
      <c r="D7" s="114"/>
      <c r="E7" s="114" t="s">
        <v>58</v>
      </c>
      <c r="F7" s="114"/>
      <c r="G7" s="114"/>
    </row>
    <row r="10" spans="1:15" ht="26.25" x14ac:dyDescent="0.4">
      <c r="E10" s="102">
        <v>2021</v>
      </c>
    </row>
    <row r="12" spans="1:15" x14ac:dyDescent="0.25">
      <c r="A12" s="14"/>
      <c r="B12" s="106"/>
      <c r="C12" s="103"/>
      <c r="D12" s="106"/>
      <c r="E12" s="103"/>
      <c r="F12" s="106"/>
      <c r="G12" s="103"/>
      <c r="H12" s="106"/>
      <c r="I12" s="103"/>
      <c r="J12" s="106"/>
      <c r="K12" s="103"/>
      <c r="L12" s="106"/>
      <c r="M12" s="103"/>
      <c r="N12" s="106"/>
    </row>
    <row r="13" spans="1:15" x14ac:dyDescent="0.25">
      <c r="A13" s="104" t="s">
        <v>9</v>
      </c>
      <c r="B13" s="107" t="s">
        <v>6</v>
      </c>
      <c r="C13" s="64" t="s">
        <v>7</v>
      </c>
      <c r="D13" s="107" t="s">
        <v>8</v>
      </c>
      <c r="E13" s="64" t="s">
        <v>22</v>
      </c>
      <c r="F13" s="107" t="s">
        <v>23</v>
      </c>
      <c r="G13" s="64" t="s">
        <v>15</v>
      </c>
      <c r="H13" s="107" t="s">
        <v>24</v>
      </c>
      <c r="I13" s="64" t="s">
        <v>25</v>
      </c>
      <c r="J13" s="107" t="s">
        <v>16</v>
      </c>
      <c r="K13" s="64" t="s">
        <v>17</v>
      </c>
      <c r="L13" s="107" t="s">
        <v>18</v>
      </c>
      <c r="M13" s="64" t="s">
        <v>19</v>
      </c>
      <c r="N13" s="107" t="s">
        <v>14</v>
      </c>
    </row>
    <row r="14" spans="1:15" x14ac:dyDescent="0.25">
      <c r="A14" s="15"/>
      <c r="B14" s="108"/>
      <c r="C14" s="105"/>
      <c r="D14" s="108"/>
      <c r="E14" s="105"/>
      <c r="F14" s="108"/>
      <c r="G14" s="105"/>
      <c r="H14" s="108"/>
      <c r="I14" s="105"/>
      <c r="J14" s="108"/>
      <c r="K14" s="105"/>
      <c r="L14" s="108"/>
      <c r="M14" s="105"/>
      <c r="N14" s="108"/>
    </row>
    <row r="15" spans="1:15" x14ac:dyDescent="0.25">
      <c r="A15" s="16"/>
    </row>
    <row r="16" spans="1:15" x14ac:dyDescent="0.25">
      <c r="A16" s="16" t="s">
        <v>0</v>
      </c>
      <c r="B16" s="116">
        <v>11237</v>
      </c>
      <c r="C16" s="13">
        <v>17153</v>
      </c>
      <c r="D16" s="13">
        <v>57675</v>
      </c>
      <c r="E16" s="13">
        <v>59682</v>
      </c>
      <c r="F16" s="13">
        <v>63360</v>
      </c>
      <c r="G16" s="13">
        <v>51763</v>
      </c>
      <c r="H16" s="13">
        <v>66641</v>
      </c>
      <c r="I16" s="13">
        <v>35913</v>
      </c>
      <c r="J16" s="13">
        <v>52723</v>
      </c>
      <c r="K16" s="13">
        <v>98357</v>
      </c>
      <c r="L16" s="13">
        <v>76296</v>
      </c>
      <c r="M16" s="13">
        <v>49653</v>
      </c>
      <c r="N16" s="13">
        <v>640453</v>
      </c>
      <c r="O16" s="8"/>
    </row>
    <row r="17" spans="1:18" x14ac:dyDescent="0.25">
      <c r="A17" s="16" t="s">
        <v>1</v>
      </c>
      <c r="B17" s="116">
        <v>25235</v>
      </c>
      <c r="C17" s="13">
        <v>10586</v>
      </c>
      <c r="D17" s="13">
        <v>4099</v>
      </c>
      <c r="E17" s="13">
        <v>38120</v>
      </c>
      <c r="F17" s="13">
        <v>3457</v>
      </c>
      <c r="G17" s="13">
        <v>2913</v>
      </c>
      <c r="H17" s="13">
        <v>3033</v>
      </c>
      <c r="I17" s="13">
        <v>2417</v>
      </c>
      <c r="J17" s="13">
        <v>4516</v>
      </c>
      <c r="K17" s="13">
        <v>14122</v>
      </c>
      <c r="L17" s="13">
        <v>20136</v>
      </c>
      <c r="M17" s="13">
        <v>4053</v>
      </c>
      <c r="N17" s="13">
        <v>132687</v>
      </c>
      <c r="O17" s="8"/>
    </row>
    <row r="18" spans="1:18" x14ac:dyDescent="0.25">
      <c r="A18" s="16" t="s">
        <v>20</v>
      </c>
      <c r="B18" s="116">
        <v>4414</v>
      </c>
      <c r="C18" s="13">
        <v>5301</v>
      </c>
      <c r="D18" s="13">
        <v>7602</v>
      </c>
      <c r="E18" s="13">
        <v>41929</v>
      </c>
      <c r="F18" s="13">
        <v>2922</v>
      </c>
      <c r="G18" s="13">
        <v>11471</v>
      </c>
      <c r="H18" s="13">
        <v>11798</v>
      </c>
      <c r="I18" s="13">
        <v>7701</v>
      </c>
      <c r="J18" s="13">
        <v>5253</v>
      </c>
      <c r="K18" s="13">
        <v>2232</v>
      </c>
      <c r="L18" s="13">
        <v>3489</v>
      </c>
      <c r="M18" s="13">
        <v>4584.4399999999996</v>
      </c>
      <c r="N18" s="13">
        <v>108696.44</v>
      </c>
      <c r="O18" s="8"/>
    </row>
    <row r="19" spans="1:18" x14ac:dyDescent="0.25">
      <c r="A19" s="16" t="s">
        <v>2</v>
      </c>
      <c r="B19" s="116">
        <v>123710</v>
      </c>
      <c r="C19" s="13">
        <v>103337</v>
      </c>
      <c r="D19" s="13">
        <v>169967</v>
      </c>
      <c r="E19" s="13">
        <v>219285</v>
      </c>
      <c r="F19" s="13">
        <v>259266</v>
      </c>
      <c r="G19" s="13">
        <v>200545</v>
      </c>
      <c r="H19" s="13">
        <v>229920</v>
      </c>
      <c r="I19" s="13">
        <v>144878</v>
      </c>
      <c r="J19" s="13">
        <v>113959</v>
      </c>
      <c r="K19" s="13">
        <v>263292</v>
      </c>
      <c r="L19" s="13">
        <v>178716</v>
      </c>
      <c r="M19" s="13">
        <v>82882</v>
      </c>
      <c r="N19" s="13">
        <v>2089757</v>
      </c>
      <c r="O19" s="8"/>
    </row>
    <row r="20" spans="1:18" x14ac:dyDescent="0.25">
      <c r="A20" s="16" t="s">
        <v>3</v>
      </c>
      <c r="B20" s="116">
        <v>121728</v>
      </c>
      <c r="C20" s="13">
        <v>38266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>
        <v>159994</v>
      </c>
      <c r="O20" s="8"/>
    </row>
    <row r="21" spans="1:18" x14ac:dyDescent="0.25">
      <c r="A21" s="16" t="s">
        <v>4</v>
      </c>
      <c r="B21" s="116">
        <v>77500</v>
      </c>
      <c r="C21" s="13">
        <v>743214</v>
      </c>
      <c r="D21" s="13">
        <v>1036149</v>
      </c>
      <c r="E21" s="13">
        <v>719971</v>
      </c>
      <c r="F21" s="13">
        <v>625878</v>
      </c>
      <c r="G21" s="13">
        <v>559575</v>
      </c>
      <c r="H21" s="13">
        <v>583567</v>
      </c>
      <c r="I21" s="13">
        <v>396785</v>
      </c>
      <c r="J21" s="13">
        <v>257622</v>
      </c>
      <c r="K21" s="13">
        <v>279821</v>
      </c>
      <c r="L21" s="13">
        <v>242147</v>
      </c>
      <c r="M21" s="13">
        <v>34444</v>
      </c>
      <c r="N21" s="13">
        <v>5556673</v>
      </c>
      <c r="O21" s="8"/>
    </row>
    <row r="22" spans="1:18" x14ac:dyDescent="0.25">
      <c r="A22" s="16" t="s">
        <v>5</v>
      </c>
      <c r="B22" s="116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8" x14ac:dyDescent="0.25">
      <c r="A23" s="16" t="s">
        <v>10</v>
      </c>
      <c r="B23" s="116"/>
      <c r="C23" s="13">
        <v>1465</v>
      </c>
      <c r="D23" s="13">
        <v>2949</v>
      </c>
      <c r="E23" s="13"/>
      <c r="F23" s="13"/>
      <c r="G23" s="13">
        <v>1368</v>
      </c>
      <c r="H23" s="13"/>
      <c r="I23" s="13"/>
      <c r="J23" s="13"/>
      <c r="K23" s="13"/>
      <c r="L23" s="13">
        <v>1100</v>
      </c>
      <c r="M23" s="13">
        <v>2330</v>
      </c>
      <c r="N23" s="13">
        <v>9212</v>
      </c>
      <c r="O23" s="8"/>
    </row>
    <row r="24" spans="1:18" x14ac:dyDescent="0.25">
      <c r="A24" s="16" t="s">
        <v>30</v>
      </c>
      <c r="B24" s="116"/>
      <c r="C24" s="13"/>
      <c r="D24" s="13"/>
      <c r="E24" s="13"/>
      <c r="F24" s="13"/>
      <c r="G24" s="13"/>
      <c r="H24" s="13"/>
      <c r="I24" s="13"/>
      <c r="J24" s="13"/>
      <c r="K24" s="13">
        <v>19753</v>
      </c>
      <c r="L24" s="13"/>
      <c r="M24" s="13"/>
      <c r="N24" s="13">
        <v>19753</v>
      </c>
      <c r="O24" s="8"/>
    </row>
    <row r="25" spans="1:18" x14ac:dyDescent="0.25">
      <c r="A25" s="16" t="s">
        <v>11</v>
      </c>
      <c r="B25" s="116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8" x14ac:dyDescent="0.25">
      <c r="A26" s="16" t="s">
        <v>12</v>
      </c>
      <c r="B26" s="11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8" x14ac:dyDescent="0.25">
      <c r="A27" s="16" t="s">
        <v>13</v>
      </c>
      <c r="B27" s="116">
        <v>62798</v>
      </c>
      <c r="C27" s="13">
        <v>62685</v>
      </c>
      <c r="D27" s="13">
        <v>106796</v>
      </c>
      <c r="E27" s="13">
        <v>120833</v>
      </c>
      <c r="F27" s="13">
        <v>763745</v>
      </c>
      <c r="G27" s="13">
        <v>85036</v>
      </c>
      <c r="H27" s="13">
        <v>894759</v>
      </c>
      <c r="I27" s="13">
        <v>79261</v>
      </c>
      <c r="J27" s="13">
        <v>66852</v>
      </c>
      <c r="K27" s="13">
        <v>90128</v>
      </c>
      <c r="L27" s="13">
        <v>82157</v>
      </c>
      <c r="M27" s="13">
        <v>116936</v>
      </c>
      <c r="N27" s="13">
        <v>2531986</v>
      </c>
      <c r="O27" s="8"/>
    </row>
    <row r="28" spans="1:18" ht="18.75" x14ac:dyDescent="0.3">
      <c r="A28" s="22"/>
      <c r="B28" s="116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 t="s">
        <v>21</v>
      </c>
      <c r="O28" s="8"/>
      <c r="P28" s="125"/>
      <c r="Q28" s="121" t="s">
        <v>62</v>
      </c>
    </row>
    <row r="29" spans="1:18" ht="18.75" x14ac:dyDescent="0.3">
      <c r="A29" s="22" t="s">
        <v>29</v>
      </c>
      <c r="B29" s="116">
        <v>0</v>
      </c>
      <c r="C29" s="13">
        <v>0</v>
      </c>
      <c r="D29" s="13">
        <v>105351</v>
      </c>
      <c r="E29" s="13">
        <v>42546</v>
      </c>
      <c r="F29" s="13">
        <v>45688</v>
      </c>
      <c r="G29" s="13">
        <v>12195</v>
      </c>
      <c r="H29" s="13">
        <v>12361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218141</v>
      </c>
      <c r="Q29" s="113">
        <v>11249211.439999999</v>
      </c>
      <c r="R29" s="12" t="s">
        <v>60</v>
      </c>
    </row>
    <row r="30" spans="1:18" x14ac:dyDescent="0.25">
      <c r="A30" s="22" t="s">
        <v>31</v>
      </c>
      <c r="B30" s="116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</row>
    <row r="31" spans="1:18" x14ac:dyDescent="0.25">
      <c r="A31" s="22"/>
      <c r="B31" s="11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8" x14ac:dyDescent="0.25">
      <c r="A32" s="22" t="s">
        <v>26</v>
      </c>
      <c r="B32" s="116">
        <v>90670</v>
      </c>
      <c r="C32" s="13">
        <v>272096</v>
      </c>
      <c r="D32" s="13">
        <v>407700</v>
      </c>
      <c r="E32" s="13">
        <v>214363</v>
      </c>
      <c r="F32" s="13">
        <v>207526</v>
      </c>
      <c r="G32" s="13">
        <v>160928</v>
      </c>
      <c r="H32" s="13">
        <v>166413</v>
      </c>
      <c r="I32" s="13">
        <v>92699</v>
      </c>
      <c r="J32" s="13">
        <v>21378</v>
      </c>
      <c r="K32" s="13">
        <v>0</v>
      </c>
      <c r="L32" s="13">
        <v>0</v>
      </c>
      <c r="M32" s="13">
        <v>39768</v>
      </c>
      <c r="N32" s="13">
        <v>1673541</v>
      </c>
    </row>
    <row r="33" spans="1:16" x14ac:dyDescent="0.25">
      <c r="A33" s="22"/>
      <c r="B33" s="1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6" x14ac:dyDescent="0.25">
      <c r="A34" s="117" t="s">
        <v>33</v>
      </c>
      <c r="B34" s="11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6" x14ac:dyDescent="0.25">
      <c r="A35" s="117"/>
      <c r="B35" s="11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6" ht="18.75" x14ac:dyDescent="0.3">
      <c r="A36" s="109" t="s">
        <v>32</v>
      </c>
      <c r="B36" s="110">
        <v>517292</v>
      </c>
      <c r="C36" s="111">
        <v>1254103</v>
      </c>
      <c r="D36" s="110">
        <v>1898288</v>
      </c>
      <c r="E36" s="111">
        <v>1456729</v>
      </c>
      <c r="F36" s="110">
        <v>1971842</v>
      </c>
      <c r="G36" s="111">
        <v>1085794</v>
      </c>
      <c r="H36" s="110">
        <v>1968492</v>
      </c>
      <c r="I36" s="110">
        <v>759654</v>
      </c>
      <c r="J36" s="111">
        <v>522303</v>
      </c>
      <c r="K36" s="110">
        <v>767705</v>
      </c>
      <c r="L36" s="110">
        <v>604041</v>
      </c>
      <c r="M36" s="111">
        <v>334650.44</v>
      </c>
      <c r="N36" s="110">
        <v>13140893.439999999</v>
      </c>
      <c r="O36" s="8"/>
      <c r="P36" s="113"/>
    </row>
    <row r="37" spans="1:16" x14ac:dyDescent="0.25">
      <c r="A37" s="112"/>
      <c r="B37" s="31"/>
      <c r="C37" s="32"/>
      <c r="D37" s="31"/>
      <c r="E37" s="32"/>
      <c r="F37" s="31"/>
      <c r="G37" s="32"/>
      <c r="H37" s="31"/>
      <c r="I37" s="31"/>
      <c r="J37" s="32"/>
      <c r="K37" s="31"/>
      <c r="L37" s="31"/>
      <c r="M37" s="32"/>
      <c r="N37" s="31"/>
      <c r="O37" s="8"/>
      <c r="P37" s="8"/>
    </row>
    <row r="40" spans="1:16" x14ac:dyDescent="0.25">
      <c r="A40" t="s">
        <v>51</v>
      </c>
    </row>
    <row r="46" spans="1:16" ht="23.25" x14ac:dyDescent="0.35">
      <c r="F46" s="115">
        <v>2022</v>
      </c>
    </row>
    <row r="50" spans="1:15" x14ac:dyDescent="0.25">
      <c r="A50" s="14"/>
      <c r="B50" s="106"/>
      <c r="C50" s="103"/>
      <c r="D50" s="106"/>
      <c r="E50" s="103"/>
      <c r="F50" s="106"/>
      <c r="G50" s="103"/>
      <c r="H50" s="106"/>
      <c r="I50" s="103"/>
      <c r="J50" s="106"/>
      <c r="K50" s="103"/>
      <c r="L50" s="106"/>
      <c r="M50" s="103"/>
      <c r="N50" s="106"/>
    </row>
    <row r="51" spans="1:15" x14ac:dyDescent="0.25">
      <c r="A51" s="104" t="s">
        <v>9</v>
      </c>
      <c r="B51" s="107" t="s">
        <v>6</v>
      </c>
      <c r="C51" s="64" t="s">
        <v>7</v>
      </c>
      <c r="D51" s="107" t="s">
        <v>8</v>
      </c>
      <c r="E51" s="64" t="s">
        <v>22</v>
      </c>
      <c r="F51" s="107" t="s">
        <v>23</v>
      </c>
      <c r="G51" s="64" t="s">
        <v>15</v>
      </c>
      <c r="H51" s="107" t="s">
        <v>24</v>
      </c>
      <c r="I51" s="64" t="s">
        <v>25</v>
      </c>
      <c r="J51" s="107" t="s">
        <v>16</v>
      </c>
      <c r="K51" s="64" t="s">
        <v>17</v>
      </c>
      <c r="L51" s="107" t="s">
        <v>18</v>
      </c>
      <c r="M51" s="64" t="s">
        <v>19</v>
      </c>
      <c r="N51" s="107" t="s">
        <v>14</v>
      </c>
    </row>
    <row r="52" spans="1:15" x14ac:dyDescent="0.25">
      <c r="A52" s="15"/>
      <c r="B52" s="108"/>
      <c r="C52" s="105"/>
      <c r="D52" s="108"/>
      <c r="E52" s="105"/>
      <c r="F52" s="108"/>
      <c r="G52" s="105"/>
      <c r="H52" s="108"/>
      <c r="I52" s="105"/>
      <c r="J52" s="108"/>
      <c r="K52" s="105"/>
      <c r="L52" s="108"/>
      <c r="M52" s="105"/>
      <c r="N52" s="108"/>
    </row>
    <row r="53" spans="1:15" x14ac:dyDescent="0.25">
      <c r="A53" s="1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5" x14ac:dyDescent="0.25">
      <c r="A54" s="16" t="s">
        <v>0</v>
      </c>
      <c r="B54" s="13">
        <v>35911</v>
      </c>
      <c r="C54" s="13">
        <v>25324</v>
      </c>
      <c r="D54" s="13">
        <v>44647</v>
      </c>
      <c r="E54" s="13">
        <v>23914</v>
      </c>
      <c r="F54" s="13">
        <v>65140</v>
      </c>
      <c r="G54" s="13">
        <v>27221</v>
      </c>
      <c r="H54" s="13">
        <v>45856</v>
      </c>
      <c r="I54" s="13">
        <v>26973</v>
      </c>
      <c r="J54" s="13">
        <v>5239</v>
      </c>
      <c r="K54" s="13">
        <v>9228</v>
      </c>
      <c r="L54" s="13">
        <v>10547</v>
      </c>
      <c r="M54" s="13">
        <v>8591</v>
      </c>
      <c r="N54" s="13">
        <f t="shared" ref="N54:N59" si="0">SUM(B54:M54)</f>
        <v>328591</v>
      </c>
      <c r="O54" s="8"/>
    </row>
    <row r="55" spans="1:15" x14ac:dyDescent="0.25">
      <c r="A55" s="16" t="s">
        <v>1</v>
      </c>
      <c r="B55" s="13">
        <v>29468</v>
      </c>
      <c r="C55" s="13">
        <v>2310</v>
      </c>
      <c r="D55" s="13">
        <v>3028</v>
      </c>
      <c r="E55" s="13">
        <v>1188</v>
      </c>
      <c r="F55" s="13">
        <v>1319</v>
      </c>
      <c r="G55" s="13">
        <v>2076</v>
      </c>
      <c r="H55" s="13">
        <v>4159</v>
      </c>
      <c r="I55" s="13">
        <v>4277</v>
      </c>
      <c r="J55" s="13">
        <v>2927</v>
      </c>
      <c r="K55" s="13">
        <v>16379</v>
      </c>
      <c r="L55" s="13">
        <v>2558</v>
      </c>
      <c r="M55" s="13">
        <v>1520</v>
      </c>
      <c r="N55" s="13">
        <f t="shared" si="0"/>
        <v>71209</v>
      </c>
      <c r="O55" s="8"/>
    </row>
    <row r="56" spans="1:15" x14ac:dyDescent="0.25">
      <c r="A56" s="16" t="s">
        <v>20</v>
      </c>
      <c r="B56" s="13">
        <v>4750</v>
      </c>
      <c r="C56" s="13">
        <v>9444</v>
      </c>
      <c r="D56" s="13">
        <v>9768</v>
      </c>
      <c r="E56" s="13">
        <v>6930</v>
      </c>
      <c r="F56" s="13">
        <v>12849</v>
      </c>
      <c r="G56" s="13">
        <v>7077</v>
      </c>
      <c r="H56" s="13">
        <v>6642</v>
      </c>
      <c r="I56" s="13">
        <v>5951</v>
      </c>
      <c r="J56" s="13">
        <v>4580</v>
      </c>
      <c r="K56" s="13">
        <v>5553</v>
      </c>
      <c r="L56" s="13">
        <v>15276</v>
      </c>
      <c r="M56" s="13">
        <v>8631</v>
      </c>
      <c r="N56" s="13">
        <f t="shared" si="0"/>
        <v>97451</v>
      </c>
      <c r="O56" s="8"/>
    </row>
    <row r="57" spans="1:15" x14ac:dyDescent="0.25">
      <c r="A57" s="16" t="s">
        <v>2</v>
      </c>
      <c r="B57" s="13">
        <v>80979</v>
      </c>
      <c r="C57" s="13">
        <v>134862</v>
      </c>
      <c r="D57" s="13">
        <v>75135</v>
      </c>
      <c r="E57" s="13">
        <v>102476</v>
      </c>
      <c r="F57" s="13">
        <v>156897</v>
      </c>
      <c r="G57" s="13">
        <v>160196</v>
      </c>
      <c r="H57" s="13">
        <v>118151</v>
      </c>
      <c r="I57" s="13">
        <v>86300</v>
      </c>
      <c r="J57" s="13">
        <v>48309</v>
      </c>
      <c r="K57" s="13">
        <v>38133</v>
      </c>
      <c r="L57" s="13">
        <v>39667</v>
      </c>
      <c r="M57" s="13">
        <v>11543</v>
      </c>
      <c r="N57" s="13">
        <f t="shared" si="0"/>
        <v>1052648</v>
      </c>
      <c r="O57" s="8"/>
    </row>
    <row r="58" spans="1:15" x14ac:dyDescent="0.25">
      <c r="A58" s="16" t="s">
        <v>3</v>
      </c>
      <c r="B58" s="13">
        <v>0</v>
      </c>
      <c r="C58" s="13"/>
      <c r="D58" s="13">
        <v>0</v>
      </c>
      <c r="E58" s="13"/>
      <c r="F58" s="13">
        <v>2063</v>
      </c>
      <c r="G58" s="13">
        <v>0</v>
      </c>
      <c r="H58" s="13">
        <v>226241</v>
      </c>
      <c r="I58" s="13">
        <v>433657</v>
      </c>
      <c r="J58" s="13">
        <v>253717</v>
      </c>
      <c r="K58" s="13">
        <v>339203</v>
      </c>
      <c r="L58" s="13">
        <v>300862</v>
      </c>
      <c r="M58" s="13">
        <v>423158</v>
      </c>
      <c r="N58" s="13">
        <f t="shared" si="0"/>
        <v>1978901</v>
      </c>
      <c r="O58" s="8"/>
    </row>
    <row r="59" spans="1:15" x14ac:dyDescent="0.25">
      <c r="A59" s="16" t="s">
        <v>4</v>
      </c>
      <c r="B59" s="13">
        <v>212177</v>
      </c>
      <c r="C59" s="13">
        <v>317662</v>
      </c>
      <c r="D59" s="13">
        <v>212786</v>
      </c>
      <c r="E59" s="13">
        <v>108576</v>
      </c>
      <c r="F59" s="13">
        <v>179337</v>
      </c>
      <c r="G59" s="13">
        <v>214247</v>
      </c>
      <c r="H59" s="13">
        <v>100847</v>
      </c>
      <c r="I59" s="13">
        <v>31112</v>
      </c>
      <c r="J59" s="13">
        <v>0</v>
      </c>
      <c r="K59" s="13">
        <v>102654</v>
      </c>
      <c r="L59" s="13">
        <v>14959</v>
      </c>
      <c r="M59" s="13">
        <v>7940</v>
      </c>
      <c r="N59" s="13">
        <f t="shared" si="0"/>
        <v>1502297</v>
      </c>
      <c r="O59" s="8"/>
    </row>
    <row r="60" spans="1:15" x14ac:dyDescent="0.25">
      <c r="A60" s="16" t="s">
        <v>5</v>
      </c>
      <c r="B60" s="13">
        <v>0</v>
      </c>
      <c r="C60" s="13"/>
      <c r="D60" s="13">
        <v>0</v>
      </c>
      <c r="E60" s="13"/>
      <c r="F60" s="13"/>
      <c r="G60" s="13"/>
      <c r="H60" s="13"/>
      <c r="I60" s="13">
        <v>0</v>
      </c>
      <c r="J60" s="13"/>
      <c r="K60" s="13"/>
      <c r="L60" s="13">
        <v>0</v>
      </c>
      <c r="M60" s="13">
        <v>0</v>
      </c>
      <c r="N60" s="13">
        <v>0</v>
      </c>
    </row>
    <row r="61" spans="1:15" x14ac:dyDescent="0.25">
      <c r="A61" s="16" t="s">
        <v>10</v>
      </c>
      <c r="B61" s="13">
        <v>1309</v>
      </c>
      <c r="C61" s="13"/>
      <c r="D61" s="13">
        <v>3977</v>
      </c>
      <c r="E61" s="13">
        <v>3985</v>
      </c>
      <c r="F61" s="13"/>
      <c r="G61" s="13">
        <v>3144</v>
      </c>
      <c r="H61" s="13">
        <v>3600</v>
      </c>
      <c r="I61" s="13">
        <v>0.308</v>
      </c>
      <c r="J61" s="13"/>
      <c r="K61" s="13"/>
      <c r="L61" s="13">
        <v>1261</v>
      </c>
      <c r="M61" s="13"/>
      <c r="N61" s="13">
        <f>SUM(B61:M61)</f>
        <v>17276.308000000001</v>
      </c>
      <c r="O61" s="8"/>
    </row>
    <row r="62" spans="1:15" x14ac:dyDescent="0.25">
      <c r="A62" s="16" t="s">
        <v>30</v>
      </c>
      <c r="B62" s="13">
        <v>0</v>
      </c>
      <c r="C62" s="13"/>
      <c r="D62" s="13">
        <v>116279</v>
      </c>
      <c r="E62" s="13">
        <v>16553</v>
      </c>
      <c r="F62" s="13">
        <v>72119</v>
      </c>
      <c r="G62" s="13">
        <v>26483</v>
      </c>
      <c r="H62" s="13"/>
      <c r="I62" s="13"/>
      <c r="J62" s="13"/>
      <c r="K62" s="13">
        <v>1295</v>
      </c>
      <c r="L62" s="13">
        <v>36250</v>
      </c>
      <c r="M62" s="13">
        <v>24699</v>
      </c>
      <c r="N62" s="13">
        <f>SUM(D62:M62)</f>
        <v>293678</v>
      </c>
      <c r="O62" s="8"/>
    </row>
    <row r="63" spans="1:15" x14ac:dyDescent="0.25">
      <c r="A63" s="16" t="s">
        <v>11</v>
      </c>
      <c r="B63" s="13">
        <v>0</v>
      </c>
      <c r="C63" s="13"/>
      <c r="D63" s="13">
        <v>0</v>
      </c>
      <c r="E63" s="13"/>
      <c r="F63" s="13"/>
      <c r="G63" s="13"/>
      <c r="H63" s="13"/>
      <c r="I63" s="13"/>
      <c r="J63" s="13"/>
      <c r="K63" s="13"/>
      <c r="L63" s="13"/>
      <c r="M63" s="13"/>
      <c r="N63" s="13">
        <v>0</v>
      </c>
    </row>
    <row r="64" spans="1:15" x14ac:dyDescent="0.25">
      <c r="A64" s="16" t="s">
        <v>12</v>
      </c>
      <c r="B64" s="13">
        <v>0</v>
      </c>
      <c r="C64" s="13"/>
      <c r="D64" s="13">
        <v>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8" ht="18.75" x14ac:dyDescent="0.3">
      <c r="A65" s="16" t="s">
        <v>13</v>
      </c>
      <c r="B65" s="13">
        <v>42564</v>
      </c>
      <c r="C65" s="13">
        <v>107549</v>
      </c>
      <c r="D65" s="13">
        <v>81326</v>
      </c>
      <c r="E65" s="13">
        <v>224807</v>
      </c>
      <c r="F65" s="13">
        <v>77415</v>
      </c>
      <c r="G65" s="13">
        <v>88791</v>
      </c>
      <c r="H65" s="13">
        <v>63830</v>
      </c>
      <c r="I65" s="13">
        <v>82988</v>
      </c>
      <c r="J65" s="13">
        <v>66714</v>
      </c>
      <c r="K65" s="13">
        <v>54390</v>
      </c>
      <c r="L65" s="13">
        <v>64009</v>
      </c>
      <c r="M65" s="13">
        <v>114568</v>
      </c>
      <c r="N65" s="13">
        <f>SUM(B65:M65)</f>
        <v>1068951</v>
      </c>
      <c r="O65" s="8"/>
      <c r="P65" s="12" t="s">
        <v>63</v>
      </c>
      <c r="Q65" s="12"/>
      <c r="R65" s="12"/>
    </row>
    <row r="66" spans="1:18" ht="18.75" x14ac:dyDescent="0.3">
      <c r="A66" s="22"/>
      <c r="B66" s="13">
        <v>0</v>
      </c>
      <c r="C66" s="13"/>
      <c r="D66" s="13">
        <v>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27"/>
      <c r="P66" s="12"/>
      <c r="Q66" s="113">
        <v>6411002.3080000002</v>
      </c>
      <c r="R66" s="12" t="s">
        <v>28</v>
      </c>
    </row>
    <row r="67" spans="1:18" x14ac:dyDescent="0.25">
      <c r="A67" s="22" t="s">
        <v>29</v>
      </c>
      <c r="B67" s="13">
        <v>0</v>
      </c>
      <c r="C67" s="13">
        <v>0</v>
      </c>
      <c r="D67" s="13">
        <v>0</v>
      </c>
      <c r="E67" s="13">
        <v>48839</v>
      </c>
      <c r="F67" s="13">
        <v>119814</v>
      </c>
      <c r="G67" s="13">
        <v>24834</v>
      </c>
      <c r="H67" s="13">
        <v>30388</v>
      </c>
      <c r="I67" s="13">
        <v>31024</v>
      </c>
      <c r="J67" s="13">
        <v>16818</v>
      </c>
      <c r="K67" s="13">
        <v>0</v>
      </c>
      <c r="L67" s="13">
        <v>0</v>
      </c>
      <c r="M67" s="13">
        <v>0</v>
      </c>
      <c r="N67" s="13">
        <f>SUM(B67:M67)</f>
        <v>271717</v>
      </c>
    </row>
    <row r="68" spans="1:18" x14ac:dyDescent="0.25">
      <c r="A68" s="22" t="s">
        <v>31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f>SUM(B68:M68)</f>
        <v>0</v>
      </c>
    </row>
    <row r="69" spans="1:18" x14ac:dyDescent="0.25">
      <c r="A69" s="22"/>
      <c r="B69" s="13">
        <v>0</v>
      </c>
      <c r="C69" s="13"/>
      <c r="D69" s="13">
        <v>0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8" x14ac:dyDescent="0.25">
      <c r="A70" s="22" t="s">
        <v>26</v>
      </c>
      <c r="B70" s="13">
        <v>72768</v>
      </c>
      <c r="C70" s="13">
        <v>0</v>
      </c>
      <c r="D70" s="13">
        <v>148640</v>
      </c>
      <c r="E70" s="13">
        <v>238606</v>
      </c>
      <c r="F70" s="13">
        <v>312597</v>
      </c>
      <c r="G70" s="13">
        <v>356310</v>
      </c>
      <c r="H70" s="13">
        <v>376214</v>
      </c>
      <c r="I70" s="13">
        <v>356809</v>
      </c>
      <c r="J70" s="13">
        <v>274933</v>
      </c>
      <c r="K70" s="13">
        <v>218206</v>
      </c>
      <c r="L70" s="13">
        <v>93745</v>
      </c>
      <c r="M70" s="13">
        <v>153654</v>
      </c>
      <c r="N70" s="13">
        <f>SUM(B70:M70)</f>
        <v>2602482</v>
      </c>
      <c r="O70" s="65"/>
    </row>
    <row r="71" spans="1:18" ht="15.75" x14ac:dyDescent="0.25">
      <c r="A71" s="22"/>
      <c r="B71" s="13">
        <v>0</v>
      </c>
      <c r="C71" s="13"/>
      <c r="D71" s="13">
        <v>0</v>
      </c>
      <c r="E71" s="13"/>
      <c r="F71" s="13"/>
      <c r="G71" s="13"/>
      <c r="H71" s="13"/>
      <c r="I71" s="13"/>
      <c r="J71" s="13"/>
      <c r="K71" s="13"/>
      <c r="L71" s="13"/>
      <c r="M71" s="13"/>
      <c r="N71" s="13">
        <f>SUM(B71:M71)</f>
        <v>0</v>
      </c>
      <c r="P71" s="128"/>
    </row>
    <row r="72" spans="1:18" x14ac:dyDescent="0.25">
      <c r="A72" s="117" t="s">
        <v>33</v>
      </c>
      <c r="B72" s="13">
        <v>0</v>
      </c>
      <c r="C72" s="13"/>
      <c r="D72" s="13">
        <v>0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t="s">
        <v>59</v>
      </c>
    </row>
    <row r="73" spans="1:18" x14ac:dyDescent="0.25">
      <c r="A73" s="117"/>
      <c r="B73" s="119"/>
      <c r="C73" s="119"/>
      <c r="D73" s="119"/>
      <c r="E73" s="120"/>
      <c r="F73" s="119"/>
      <c r="G73" s="119"/>
      <c r="H73" s="119"/>
      <c r="I73" s="119"/>
      <c r="J73" s="119"/>
      <c r="K73" s="119"/>
      <c r="L73" s="119"/>
      <c r="M73" s="119"/>
      <c r="N73" s="119"/>
    </row>
    <row r="74" spans="1:18" ht="18.75" x14ac:dyDescent="0.3">
      <c r="A74" s="109" t="s">
        <v>32</v>
      </c>
      <c r="B74" s="118">
        <f>SUM(B54:B73)</f>
        <v>479926</v>
      </c>
      <c r="C74" s="118">
        <f>SUM(C54:C73)</f>
        <v>597151</v>
      </c>
      <c r="D74" s="118">
        <f>SUM(D54:D73)</f>
        <v>695586</v>
      </c>
      <c r="E74" s="118">
        <f t="shared" ref="E74:G74" si="1">SUM(E54:E73)</f>
        <v>775874</v>
      </c>
      <c r="F74" s="118">
        <f t="shared" si="1"/>
        <v>999550</v>
      </c>
      <c r="G74" s="118">
        <f t="shared" si="1"/>
        <v>910379</v>
      </c>
      <c r="H74" s="118">
        <f>SUM(H54:H73)</f>
        <v>975928</v>
      </c>
      <c r="I74" s="118">
        <f>SUM(I54:I73)</f>
        <v>1059091.308</v>
      </c>
      <c r="J74" s="118">
        <f>SUM(J54:J73)</f>
        <v>673237</v>
      </c>
      <c r="K74" s="118">
        <f>SUM(K54:K73)</f>
        <v>785041</v>
      </c>
      <c r="L74" s="118">
        <f>SUM(L54:L73)</f>
        <v>579134</v>
      </c>
      <c r="M74" s="118">
        <v>153654</v>
      </c>
      <c r="N74" s="118">
        <f>SUM(B74:M74)</f>
        <v>8684551.3080000002</v>
      </c>
      <c r="P74" s="113"/>
    </row>
    <row r="75" spans="1:18" x14ac:dyDescent="0.25">
      <c r="B75" s="126"/>
      <c r="C75" s="126"/>
      <c r="D75" s="126"/>
      <c r="E75" s="126"/>
      <c r="F75" s="126"/>
      <c r="G75" s="126"/>
      <c r="H75" s="126"/>
      <c r="I75" s="126"/>
      <c r="J75" s="8"/>
      <c r="K75" s="8"/>
      <c r="L75" s="8"/>
    </row>
    <row r="76" spans="1:18" ht="23.25" x14ac:dyDescent="0.35">
      <c r="J76" s="122" t="s">
        <v>64</v>
      </c>
      <c r="K76" s="122"/>
      <c r="L76" s="122"/>
      <c r="M76" s="122"/>
      <c r="N76" s="123"/>
      <c r="O76" s="123"/>
      <c r="P76" s="124"/>
      <c r="Q76" s="129">
        <f>-Q29+Q66</f>
        <v>-4838209.1319999993</v>
      </c>
      <c r="R76" s="130" t="s">
        <v>61</v>
      </c>
    </row>
    <row r="77" spans="1:18" x14ac:dyDescent="0.25">
      <c r="O77" s="9"/>
    </row>
  </sheetData>
  <pageMargins left="0.25" right="0.25" top="0.75" bottom="0.75" header="0.3" footer="0.3"/>
  <pageSetup paperSize="9" fitToHeight="0" orientation="landscape" horizontalDpi="0" verticalDpi="0" r:id="rId1"/>
  <headerFooter>
    <oddHeader>&amp;L&amp;G
&amp;CCOMPARATIVOS DE CARGA</oddHeader>
  </headerFooter>
  <rowBreaks count="1" manualBreakCount="1">
    <brk id="4" max="16383" man="1"/>
  </rowBreaks>
  <colBreaks count="1" manualBreakCount="1">
    <brk id="9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254E-D049-425D-B069-40562B3A9934}">
  <sheetPr>
    <pageSetUpPr fitToPage="1"/>
  </sheetPr>
  <dimension ref="A4:Q87"/>
  <sheetViews>
    <sheetView view="pageLayout" zoomScale="64" zoomScaleNormal="89" zoomScalePageLayoutView="64" workbookViewId="0">
      <selection activeCell="P10" sqref="P10"/>
    </sheetView>
  </sheetViews>
  <sheetFormatPr baseColWidth="10" defaultRowHeight="15" x14ac:dyDescent="0.25"/>
  <cols>
    <col min="1" max="1" width="16.85546875" customWidth="1"/>
    <col min="2" max="2" width="14" customWidth="1"/>
    <col min="14" max="14" width="14.5703125" bestFit="1" customWidth="1"/>
    <col min="16" max="16" width="15" bestFit="1" customWidth="1"/>
  </cols>
  <sheetData>
    <row r="4" spans="1:14" ht="15.75" x14ac:dyDescent="0.25">
      <c r="C4" s="21" t="s">
        <v>27</v>
      </c>
      <c r="D4" s="21"/>
      <c r="E4" s="21"/>
      <c r="F4" s="21"/>
      <c r="I4" s="21"/>
    </row>
    <row r="5" spans="1:14" ht="15.75" x14ac:dyDescent="0.25">
      <c r="D5" s="21"/>
      <c r="E5" s="21"/>
      <c r="F5" s="21"/>
      <c r="G5" s="21"/>
      <c r="H5" s="21"/>
      <c r="I5" s="21"/>
    </row>
    <row r="6" spans="1:14" ht="15.75" x14ac:dyDescent="0.25">
      <c r="D6" s="21"/>
      <c r="E6" s="21" t="s">
        <v>48</v>
      </c>
      <c r="F6" s="21"/>
      <c r="G6" s="21"/>
      <c r="H6" s="21"/>
      <c r="I6" s="21"/>
    </row>
    <row r="10" spans="1:14" ht="26.25" x14ac:dyDescent="0.4">
      <c r="E10" s="85">
        <v>2020</v>
      </c>
    </row>
    <row r="14" spans="1:14" x14ac:dyDescent="0.25">
      <c r="A14" s="3"/>
      <c r="B14" s="1"/>
      <c r="C14" s="24"/>
      <c r="D14" s="1"/>
      <c r="E14" s="24"/>
      <c r="F14" s="1"/>
      <c r="G14" s="24"/>
      <c r="H14" s="1"/>
      <c r="I14" s="24"/>
      <c r="J14" s="1"/>
      <c r="K14" s="24"/>
      <c r="L14" s="1"/>
      <c r="M14" s="24"/>
      <c r="N14" s="1"/>
    </row>
    <row r="15" spans="1:14" x14ac:dyDescent="0.25">
      <c r="A15" s="25" t="s">
        <v>9</v>
      </c>
      <c r="B15" s="28" t="s">
        <v>6</v>
      </c>
      <c r="C15" s="26" t="s">
        <v>7</v>
      </c>
      <c r="D15" s="28" t="s">
        <v>8</v>
      </c>
      <c r="E15" s="26" t="s">
        <v>22</v>
      </c>
      <c r="F15" s="28" t="s">
        <v>23</v>
      </c>
      <c r="G15" s="26" t="s">
        <v>15</v>
      </c>
      <c r="H15" s="28" t="s">
        <v>24</v>
      </c>
      <c r="I15" s="26" t="s">
        <v>25</v>
      </c>
      <c r="J15" s="28" t="s">
        <v>16</v>
      </c>
      <c r="K15" s="26" t="s">
        <v>17</v>
      </c>
      <c r="L15" s="28" t="s">
        <v>18</v>
      </c>
      <c r="M15" s="26" t="s">
        <v>19</v>
      </c>
      <c r="N15" s="28" t="s">
        <v>14</v>
      </c>
    </row>
    <row r="16" spans="1:14" x14ac:dyDescent="0.25">
      <c r="A16" s="23"/>
      <c r="B16" s="2"/>
      <c r="C16" s="27"/>
      <c r="D16" s="2"/>
      <c r="E16" s="27"/>
      <c r="F16" s="2"/>
      <c r="G16" s="27"/>
      <c r="H16" s="2"/>
      <c r="I16" s="27"/>
      <c r="J16" s="2"/>
      <c r="K16" s="27"/>
      <c r="L16" s="2"/>
      <c r="M16" s="27"/>
      <c r="N16" s="2"/>
    </row>
    <row r="17" spans="1:17" x14ac:dyDescent="0.25">
      <c r="A17" s="16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8"/>
      <c r="N17" s="4"/>
    </row>
    <row r="18" spans="1:17" x14ac:dyDescent="0.25">
      <c r="A18" s="16" t="s">
        <v>0</v>
      </c>
      <c r="B18" s="36">
        <v>11148</v>
      </c>
      <c r="C18" s="13">
        <v>56791</v>
      </c>
      <c r="D18" s="13">
        <v>41614</v>
      </c>
      <c r="E18" s="13">
        <v>47856</v>
      </c>
      <c r="F18" s="13">
        <v>83304</v>
      </c>
      <c r="G18" s="13">
        <v>85287</v>
      </c>
      <c r="H18" s="13">
        <v>82465</v>
      </c>
      <c r="I18" s="13">
        <v>76539</v>
      </c>
      <c r="J18" s="13">
        <v>63065</v>
      </c>
      <c r="K18" s="13">
        <v>38556</v>
      </c>
      <c r="L18" s="13">
        <v>49786</v>
      </c>
      <c r="M18" s="59">
        <v>28305</v>
      </c>
      <c r="N18" s="13">
        <f>SUM(B18:M18)</f>
        <v>664716</v>
      </c>
      <c r="P18" s="8"/>
    </row>
    <row r="19" spans="1:17" x14ac:dyDescent="0.25">
      <c r="A19" s="16" t="s">
        <v>1</v>
      </c>
      <c r="B19" s="35">
        <v>12546</v>
      </c>
      <c r="C19" s="13">
        <v>9016</v>
      </c>
      <c r="D19" s="13">
        <v>5170</v>
      </c>
      <c r="E19" s="13">
        <v>5151</v>
      </c>
      <c r="F19" s="13">
        <v>5407</v>
      </c>
      <c r="G19" s="13">
        <v>5726</v>
      </c>
      <c r="H19" s="13">
        <v>6441</v>
      </c>
      <c r="I19" s="13">
        <v>6863</v>
      </c>
      <c r="J19" s="13">
        <v>4109</v>
      </c>
      <c r="K19" s="13">
        <v>11098</v>
      </c>
      <c r="L19" s="13">
        <v>7079</v>
      </c>
      <c r="M19" s="59">
        <v>4884</v>
      </c>
      <c r="N19" s="13">
        <f t="shared" ref="N19:N24" si="0">SUM(B19:M19)</f>
        <v>83490</v>
      </c>
      <c r="P19" s="8"/>
    </row>
    <row r="20" spans="1:17" x14ac:dyDescent="0.25">
      <c r="A20" s="16" t="s">
        <v>20</v>
      </c>
      <c r="B20" s="13">
        <v>6711</v>
      </c>
      <c r="C20" s="13">
        <v>7583</v>
      </c>
      <c r="D20" s="13">
        <v>4616</v>
      </c>
      <c r="E20" s="13">
        <v>6639</v>
      </c>
      <c r="F20" s="13">
        <v>3289</v>
      </c>
      <c r="G20" s="13">
        <v>6345</v>
      </c>
      <c r="H20" s="13">
        <v>4731</v>
      </c>
      <c r="I20" s="13">
        <v>2666</v>
      </c>
      <c r="J20" s="13">
        <v>4396</v>
      </c>
      <c r="K20" s="4">
        <v>2392</v>
      </c>
      <c r="L20" s="4">
        <v>3287</v>
      </c>
      <c r="M20" s="4">
        <v>2942</v>
      </c>
      <c r="N20" s="13">
        <f>SUM(B20:M20)</f>
        <v>55597</v>
      </c>
      <c r="P20" s="8"/>
    </row>
    <row r="21" spans="1:17" x14ac:dyDescent="0.25">
      <c r="A21" s="16" t="s">
        <v>2</v>
      </c>
      <c r="B21" s="35">
        <v>94681</v>
      </c>
      <c r="C21" s="13">
        <v>120935</v>
      </c>
      <c r="D21" s="13">
        <v>214265</v>
      </c>
      <c r="E21" s="13">
        <v>193072</v>
      </c>
      <c r="F21" s="13">
        <v>243322</v>
      </c>
      <c r="G21" s="13">
        <v>304853</v>
      </c>
      <c r="H21" s="13">
        <v>244794</v>
      </c>
      <c r="I21" s="13">
        <v>278400</v>
      </c>
      <c r="J21" s="13">
        <v>230547</v>
      </c>
      <c r="K21" s="13">
        <v>281770</v>
      </c>
      <c r="L21" s="13">
        <v>217536</v>
      </c>
      <c r="M21" s="59">
        <v>170248</v>
      </c>
      <c r="N21" s="13">
        <f t="shared" si="0"/>
        <v>2594423</v>
      </c>
      <c r="P21" s="8"/>
    </row>
    <row r="22" spans="1:17" x14ac:dyDescent="0.25">
      <c r="A22" s="16" t="s">
        <v>3</v>
      </c>
      <c r="B22" s="35">
        <v>33664</v>
      </c>
      <c r="C22" s="13"/>
      <c r="D22" s="13"/>
      <c r="E22" s="13">
        <v>1763</v>
      </c>
      <c r="F22" s="13"/>
      <c r="G22" s="13"/>
      <c r="H22" s="13">
        <v>55803</v>
      </c>
      <c r="I22" s="13">
        <v>90790</v>
      </c>
      <c r="J22" s="13">
        <v>257489</v>
      </c>
      <c r="K22" s="13">
        <v>222476</v>
      </c>
      <c r="L22" s="13">
        <v>269273</v>
      </c>
      <c r="M22" s="59">
        <v>104430</v>
      </c>
      <c r="N22" s="13">
        <f t="shared" si="0"/>
        <v>1035688</v>
      </c>
      <c r="P22" s="8"/>
    </row>
    <row r="23" spans="1:17" x14ac:dyDescent="0.25">
      <c r="A23" s="16" t="s">
        <v>4</v>
      </c>
      <c r="B23" s="35">
        <v>471914</v>
      </c>
      <c r="C23" s="13">
        <v>976050</v>
      </c>
      <c r="D23" s="13">
        <v>708068</v>
      </c>
      <c r="E23" s="13">
        <v>538662</v>
      </c>
      <c r="F23" s="13">
        <v>490439</v>
      </c>
      <c r="G23" s="13">
        <v>640890</v>
      </c>
      <c r="H23" s="13">
        <v>71852</v>
      </c>
      <c r="I23" s="13">
        <v>366230</v>
      </c>
      <c r="J23" s="13">
        <v>376305</v>
      </c>
      <c r="K23" s="13">
        <v>282018</v>
      </c>
      <c r="L23" s="13">
        <v>149951</v>
      </c>
      <c r="M23" s="59">
        <v>69327</v>
      </c>
      <c r="N23" s="13">
        <f t="shared" si="0"/>
        <v>5141706</v>
      </c>
      <c r="P23" s="8"/>
    </row>
    <row r="24" spans="1:17" x14ac:dyDescent="0.25">
      <c r="A24" s="16" t="s">
        <v>5</v>
      </c>
      <c r="B24" s="35"/>
      <c r="C24" s="13"/>
      <c r="D24" s="13"/>
      <c r="E24" s="13"/>
      <c r="F24" s="13"/>
      <c r="G24" s="13"/>
      <c r="H24" s="13">
        <v>1527</v>
      </c>
      <c r="I24" s="13">
        <v>906</v>
      </c>
      <c r="J24" s="13"/>
      <c r="K24" s="13">
        <v>275</v>
      </c>
      <c r="L24" s="13"/>
      <c r="M24" s="59"/>
      <c r="N24" s="13">
        <f t="shared" si="0"/>
        <v>2708</v>
      </c>
      <c r="O24" s="8"/>
      <c r="P24" s="8"/>
    </row>
    <row r="25" spans="1:17" x14ac:dyDescent="0.25">
      <c r="A25" s="16" t="s">
        <v>10</v>
      </c>
      <c r="B25" s="35"/>
      <c r="C25" s="13">
        <v>4627</v>
      </c>
      <c r="D25" s="13">
        <v>3083</v>
      </c>
      <c r="E25" s="13"/>
      <c r="F25" s="13"/>
      <c r="G25" s="13">
        <v>4142</v>
      </c>
      <c r="H25" s="13">
        <v>1387</v>
      </c>
      <c r="I25" s="13">
        <v>8493</v>
      </c>
      <c r="J25" s="13">
        <v>2653</v>
      </c>
      <c r="K25" s="13">
        <v>90233</v>
      </c>
      <c r="L25" s="13"/>
      <c r="M25" s="59">
        <v>1196</v>
      </c>
      <c r="N25" s="13">
        <f>SUM(B25:M25)</f>
        <v>115814</v>
      </c>
      <c r="P25" s="8"/>
    </row>
    <row r="26" spans="1:17" x14ac:dyDescent="0.25">
      <c r="A26" s="16" t="s">
        <v>30</v>
      </c>
      <c r="B26" s="13"/>
      <c r="C26" s="13">
        <v>75515</v>
      </c>
      <c r="D26" s="13"/>
      <c r="E26" s="13"/>
      <c r="F26" s="13"/>
      <c r="G26" s="13"/>
      <c r="H26" s="13"/>
      <c r="I26" s="13"/>
      <c r="J26" s="13"/>
      <c r="K26" s="13"/>
      <c r="L26" s="13"/>
      <c r="M26" s="59"/>
      <c r="N26" s="13">
        <f>SUM(B26:M26)</f>
        <v>75515</v>
      </c>
      <c r="P26" s="8"/>
    </row>
    <row r="27" spans="1:17" x14ac:dyDescent="0.25">
      <c r="A27" s="16" t="s">
        <v>11</v>
      </c>
      <c r="B27" s="13"/>
      <c r="C27" s="13"/>
      <c r="D27" s="13"/>
      <c r="E27" s="13"/>
      <c r="F27" s="13">
        <v>541</v>
      </c>
      <c r="G27" s="13"/>
      <c r="H27" s="13"/>
      <c r="I27" s="13"/>
      <c r="J27" s="13"/>
      <c r="K27" s="13"/>
      <c r="L27" s="13">
        <v>308</v>
      </c>
      <c r="M27" s="59" t="s">
        <v>21</v>
      </c>
      <c r="N27" s="13">
        <f>SUM(B27:M27)</f>
        <v>849</v>
      </c>
      <c r="P27" s="8"/>
    </row>
    <row r="28" spans="1:17" x14ac:dyDescent="0.25">
      <c r="A28" s="16" t="s">
        <v>12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59">
        <v>4845</v>
      </c>
      <c r="N28" s="13">
        <f>SUM(M28)</f>
        <v>4845</v>
      </c>
      <c r="P28" s="8"/>
    </row>
    <row r="29" spans="1:17" x14ac:dyDescent="0.25">
      <c r="A29" s="16" t="s">
        <v>13</v>
      </c>
      <c r="B29" s="13">
        <v>93616</v>
      </c>
      <c r="C29" s="13">
        <v>98935</v>
      </c>
      <c r="D29" s="13">
        <v>73040</v>
      </c>
      <c r="E29" s="13">
        <v>108945</v>
      </c>
      <c r="F29" s="13">
        <v>97201</v>
      </c>
      <c r="G29" s="13">
        <v>192953</v>
      </c>
      <c r="H29" s="13">
        <v>143389</v>
      </c>
      <c r="I29" s="13">
        <v>77040</v>
      </c>
      <c r="J29" s="13">
        <v>86432</v>
      </c>
      <c r="K29" s="13">
        <v>90233</v>
      </c>
      <c r="L29" s="13">
        <v>69237</v>
      </c>
      <c r="M29" s="59">
        <v>81539</v>
      </c>
      <c r="N29" s="13">
        <f>SUM(B29:M29)</f>
        <v>1212560</v>
      </c>
      <c r="P29" s="8"/>
    </row>
    <row r="30" spans="1:17" x14ac:dyDescent="0.25">
      <c r="A30" s="2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59"/>
      <c r="N30" s="13"/>
    </row>
    <row r="31" spans="1:17" x14ac:dyDescent="0.25">
      <c r="A31" s="22" t="s">
        <v>29</v>
      </c>
      <c r="B31" s="13">
        <v>0</v>
      </c>
      <c r="C31" s="13">
        <v>0</v>
      </c>
      <c r="D31" s="13">
        <v>43353</v>
      </c>
      <c r="E31" s="13">
        <v>99465</v>
      </c>
      <c r="F31" s="13">
        <v>59312</v>
      </c>
      <c r="G31" s="13">
        <v>100262</v>
      </c>
      <c r="H31" s="13">
        <v>59836</v>
      </c>
      <c r="I31" s="13">
        <v>21374</v>
      </c>
      <c r="J31" s="13">
        <v>0</v>
      </c>
      <c r="K31" s="13">
        <v>0</v>
      </c>
      <c r="L31" s="13">
        <v>0</v>
      </c>
      <c r="M31" s="59">
        <v>0</v>
      </c>
      <c r="N31" s="13">
        <f>SUM(B31:M31)</f>
        <v>383602</v>
      </c>
      <c r="O31" s="8" t="s">
        <v>21</v>
      </c>
      <c r="P31" s="8"/>
      <c r="Q31" s="8"/>
    </row>
    <row r="32" spans="1:17" x14ac:dyDescent="0.25">
      <c r="A32" s="22" t="s">
        <v>31</v>
      </c>
      <c r="B32" s="13">
        <v>0</v>
      </c>
      <c r="C32" s="13">
        <v>0</v>
      </c>
      <c r="D32" s="13">
        <v>0</v>
      </c>
      <c r="E32" s="13">
        <v>0</v>
      </c>
      <c r="F32" s="13">
        <v>4852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59">
        <v>0</v>
      </c>
      <c r="N32" s="13">
        <f>SUM(B32:M32)</f>
        <v>4852</v>
      </c>
    </row>
    <row r="33" spans="1:17" x14ac:dyDescent="0.25">
      <c r="A33" s="2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59"/>
      <c r="N33" s="13"/>
    </row>
    <row r="34" spans="1:17" x14ac:dyDescent="0.25">
      <c r="A34" s="22" t="s">
        <v>26</v>
      </c>
      <c r="B34" s="13">
        <v>250709</v>
      </c>
      <c r="C34" s="13">
        <v>340546</v>
      </c>
      <c r="D34" s="13">
        <v>254415</v>
      </c>
      <c r="E34" s="13">
        <v>103214</v>
      </c>
      <c r="F34" s="13">
        <v>236483</v>
      </c>
      <c r="G34" s="13">
        <v>217701</v>
      </c>
      <c r="H34" s="13">
        <v>254422</v>
      </c>
      <c r="I34" s="13">
        <v>135311</v>
      </c>
      <c r="J34" s="13">
        <v>62342</v>
      </c>
      <c r="K34" s="13">
        <v>0</v>
      </c>
      <c r="L34" s="13">
        <v>0</v>
      </c>
      <c r="M34" s="59">
        <v>70854</v>
      </c>
      <c r="N34" s="13">
        <f>SUM(B34:M34)</f>
        <v>1925997</v>
      </c>
      <c r="P34" s="8" t="s">
        <v>21</v>
      </c>
    </row>
    <row r="35" spans="1:17" x14ac:dyDescent="0.25">
      <c r="A35" s="17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59"/>
      <c r="N35" s="13"/>
    </row>
    <row r="36" spans="1:17" x14ac:dyDescent="0.25">
      <c r="A36" s="17" t="s">
        <v>33</v>
      </c>
      <c r="B36" s="13">
        <v>54692</v>
      </c>
      <c r="C36" s="13">
        <v>54692</v>
      </c>
      <c r="D36" s="13">
        <v>54692</v>
      </c>
      <c r="E36" s="13">
        <v>54692</v>
      </c>
      <c r="F36" s="13">
        <v>54692</v>
      </c>
      <c r="G36" s="13">
        <v>54693</v>
      </c>
      <c r="H36" s="13">
        <v>54693</v>
      </c>
      <c r="I36" s="13">
        <v>54693</v>
      </c>
      <c r="J36" s="13">
        <v>54693</v>
      </c>
      <c r="K36" s="13">
        <v>54693</v>
      </c>
      <c r="L36" s="13">
        <v>54693</v>
      </c>
      <c r="M36" s="59">
        <v>54693</v>
      </c>
      <c r="N36" s="13">
        <v>656300</v>
      </c>
      <c r="O36" t="s">
        <v>43</v>
      </c>
      <c r="P36" s="8" t="s">
        <v>21</v>
      </c>
    </row>
    <row r="37" spans="1:17" x14ac:dyDescent="0.25">
      <c r="A37" s="14"/>
      <c r="B37" s="29"/>
      <c r="C37" s="30"/>
      <c r="D37" s="29"/>
      <c r="E37" s="30"/>
      <c r="F37" s="29"/>
      <c r="G37" s="30"/>
      <c r="H37" s="29"/>
      <c r="I37" s="30"/>
      <c r="J37" s="29"/>
      <c r="K37" s="30"/>
      <c r="L37" s="29"/>
      <c r="M37" s="30"/>
      <c r="N37" s="60"/>
    </row>
    <row r="38" spans="1:17" ht="18.75" x14ac:dyDescent="0.3">
      <c r="A38" s="15" t="s">
        <v>32</v>
      </c>
      <c r="B38" s="31">
        <f t="shared" ref="B38:I38" si="1">SUM(B18:B37)</f>
        <v>1029681</v>
      </c>
      <c r="C38" s="32">
        <f t="shared" si="1"/>
        <v>1744690</v>
      </c>
      <c r="D38" s="31">
        <f t="shared" si="1"/>
        <v>1402316</v>
      </c>
      <c r="E38" s="32">
        <f t="shared" si="1"/>
        <v>1159459</v>
      </c>
      <c r="F38" s="31">
        <f t="shared" si="1"/>
        <v>1278842</v>
      </c>
      <c r="G38" s="32">
        <f t="shared" si="1"/>
        <v>1612852</v>
      </c>
      <c r="H38" s="31">
        <f t="shared" si="1"/>
        <v>981340</v>
      </c>
      <c r="I38" s="32">
        <f t="shared" si="1"/>
        <v>1119305</v>
      </c>
      <c r="J38" s="31">
        <f>SUM(J18:J37)</f>
        <v>1142031</v>
      </c>
      <c r="K38" s="32">
        <f>SUM(K18:K37)</f>
        <v>1073744</v>
      </c>
      <c r="L38" s="31">
        <f>SUM(L18:L37)</f>
        <v>821150</v>
      </c>
      <c r="M38" s="32">
        <f>SUM(M18:M37)</f>
        <v>593263</v>
      </c>
      <c r="N38" s="69">
        <f ca="1">SUM(B38:N38)</f>
        <v>13958673</v>
      </c>
      <c r="O38" s="8" t="s">
        <v>21</v>
      </c>
      <c r="P38" s="20">
        <v>13958673</v>
      </c>
      <c r="Q38" s="8" t="s">
        <v>21</v>
      </c>
    </row>
    <row r="39" spans="1:17" x14ac:dyDescent="0.25">
      <c r="A39" s="9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2"/>
      <c r="O39" s="8"/>
      <c r="P39" s="63"/>
      <c r="Q39" s="8"/>
    </row>
    <row r="41" spans="1:17" x14ac:dyDescent="0.25">
      <c r="A41" s="81" t="s">
        <v>44</v>
      </c>
      <c r="B41" s="81"/>
      <c r="C41" s="81"/>
      <c r="D41" s="81"/>
      <c r="E41" s="81"/>
      <c r="F41" s="81"/>
      <c r="G41" s="81"/>
      <c r="H41" s="81"/>
      <c r="I41" s="81"/>
    </row>
    <row r="42" spans="1:17" x14ac:dyDescent="0.25">
      <c r="A42" s="9"/>
      <c r="B42" s="9"/>
      <c r="C42" s="9"/>
      <c r="D42" s="9"/>
      <c r="E42" s="9"/>
      <c r="F42" s="9"/>
      <c r="G42" s="9"/>
      <c r="H42" s="9"/>
      <c r="I42" s="9"/>
    </row>
    <row r="43" spans="1:17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17" x14ac:dyDescent="0.25">
      <c r="A44" s="9"/>
      <c r="B44" s="9"/>
      <c r="C44" s="9"/>
      <c r="D44" s="9"/>
      <c r="E44" s="9"/>
      <c r="F44" s="9"/>
      <c r="G44" s="9"/>
      <c r="H44" s="9"/>
      <c r="I44" s="9"/>
    </row>
    <row r="45" spans="1:17" x14ac:dyDescent="0.25">
      <c r="A45" s="9"/>
      <c r="B45" s="9"/>
      <c r="C45" s="9"/>
      <c r="D45" s="9"/>
      <c r="E45" s="9"/>
      <c r="F45" s="9"/>
      <c r="G45" s="9"/>
      <c r="H45" s="9"/>
      <c r="I45" s="9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</row>
    <row r="47" spans="1:17" ht="28.5" x14ac:dyDescent="0.45">
      <c r="A47" s="9"/>
      <c r="B47" s="9"/>
      <c r="C47" s="9"/>
      <c r="D47" s="9"/>
      <c r="E47" s="9"/>
      <c r="F47" s="82">
        <v>2021</v>
      </c>
      <c r="G47" s="9"/>
      <c r="H47" s="9"/>
      <c r="I47" s="9"/>
    </row>
    <row r="48" spans="1:17" x14ac:dyDescent="0.25">
      <c r="A48" s="9"/>
      <c r="B48" s="9"/>
      <c r="C48" s="9"/>
      <c r="D48" s="9"/>
      <c r="E48" s="9"/>
      <c r="F48" s="9"/>
      <c r="G48" s="9"/>
      <c r="H48" s="9"/>
      <c r="I48" s="9"/>
    </row>
    <row r="49" spans="1:14" x14ac:dyDescent="0.25">
      <c r="A49" s="9"/>
      <c r="B49" s="9"/>
      <c r="C49" s="9"/>
      <c r="D49" s="9"/>
      <c r="E49" s="9"/>
      <c r="F49" s="9"/>
      <c r="G49" s="9"/>
      <c r="H49" s="9"/>
      <c r="I49" s="9"/>
    </row>
    <row r="50" spans="1:14" x14ac:dyDescent="0.25">
      <c r="A50" s="9"/>
      <c r="B50" s="9"/>
      <c r="C50" s="9"/>
      <c r="D50" s="9"/>
      <c r="E50" s="9"/>
      <c r="F50" s="9"/>
      <c r="G50" s="9"/>
      <c r="H50" s="9"/>
      <c r="I50" s="9"/>
    </row>
    <row r="52" spans="1:14" x14ac:dyDescent="0.25">
      <c r="A52" s="66"/>
      <c r="B52" s="68"/>
      <c r="C52" s="67"/>
      <c r="D52" s="68"/>
      <c r="E52" s="67"/>
      <c r="F52" s="68"/>
      <c r="G52" s="67"/>
      <c r="H52" s="68"/>
      <c r="I52" s="67"/>
      <c r="J52" s="68"/>
      <c r="K52" s="67"/>
      <c r="L52" s="68"/>
      <c r="M52" s="67"/>
      <c r="N52" s="68"/>
    </row>
    <row r="53" spans="1:14" x14ac:dyDescent="0.25">
      <c r="A53" s="70" t="s">
        <v>9</v>
      </c>
      <c r="B53" s="71" t="s">
        <v>6</v>
      </c>
      <c r="C53" s="72" t="s">
        <v>7</v>
      </c>
      <c r="D53" s="71" t="s">
        <v>8</v>
      </c>
      <c r="E53" s="72" t="s">
        <v>22</v>
      </c>
      <c r="F53" s="71" t="s">
        <v>23</v>
      </c>
      <c r="G53" s="72" t="s">
        <v>15</v>
      </c>
      <c r="H53" s="71" t="s">
        <v>24</v>
      </c>
      <c r="I53" s="72" t="s">
        <v>25</v>
      </c>
      <c r="J53" s="71" t="s">
        <v>16</v>
      </c>
      <c r="K53" s="72" t="s">
        <v>17</v>
      </c>
      <c r="L53" s="71" t="s">
        <v>18</v>
      </c>
      <c r="M53" s="72" t="s">
        <v>19</v>
      </c>
      <c r="N53" s="71" t="s">
        <v>14</v>
      </c>
    </row>
    <row r="54" spans="1:14" x14ac:dyDescent="0.25">
      <c r="A54" s="73"/>
      <c r="B54" s="74"/>
      <c r="C54" s="75"/>
      <c r="D54" s="74"/>
      <c r="E54" s="75"/>
      <c r="F54" s="74"/>
      <c r="G54" s="75"/>
      <c r="H54" s="74"/>
      <c r="I54" s="75"/>
      <c r="J54" s="74"/>
      <c r="K54" s="75"/>
      <c r="L54" s="74"/>
      <c r="M54" s="75"/>
      <c r="N54" s="74"/>
    </row>
    <row r="55" spans="1:14" x14ac:dyDescent="0.25">
      <c r="A55" s="3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x14ac:dyDescent="0.25">
      <c r="A56" s="37" t="s">
        <v>0</v>
      </c>
      <c r="B56" s="7">
        <v>11237</v>
      </c>
      <c r="C56" s="7">
        <v>17153</v>
      </c>
      <c r="D56" s="7">
        <v>57675</v>
      </c>
      <c r="E56" s="7">
        <v>59682</v>
      </c>
      <c r="F56" s="7">
        <v>63360</v>
      </c>
      <c r="G56" s="7">
        <v>51763</v>
      </c>
      <c r="H56" s="7">
        <v>66641</v>
      </c>
      <c r="I56" s="7">
        <v>35913</v>
      </c>
      <c r="J56" s="7">
        <v>52723</v>
      </c>
      <c r="K56" s="7">
        <v>98357</v>
      </c>
      <c r="L56" s="7">
        <v>76296</v>
      </c>
      <c r="M56" s="7">
        <v>49653</v>
      </c>
      <c r="N56" s="7">
        <f t="shared" ref="N56:N61" si="2">SUM(B56:M56)</f>
        <v>640453</v>
      </c>
    </row>
    <row r="57" spans="1:14" x14ac:dyDescent="0.25">
      <c r="A57" s="37" t="s">
        <v>1</v>
      </c>
      <c r="B57" s="7">
        <v>25235</v>
      </c>
      <c r="C57" s="7">
        <v>10586</v>
      </c>
      <c r="D57" s="7">
        <v>4099</v>
      </c>
      <c r="E57" s="7">
        <v>38120</v>
      </c>
      <c r="F57" s="7">
        <v>3457</v>
      </c>
      <c r="G57" s="7">
        <v>2913</v>
      </c>
      <c r="H57" s="7">
        <v>3033</v>
      </c>
      <c r="I57" s="7">
        <v>2417</v>
      </c>
      <c r="J57" s="7">
        <v>4516</v>
      </c>
      <c r="K57" s="7">
        <v>14122</v>
      </c>
      <c r="L57" s="7">
        <v>20136</v>
      </c>
      <c r="M57" s="7">
        <v>4053</v>
      </c>
      <c r="N57" s="7">
        <f t="shared" si="2"/>
        <v>132687</v>
      </c>
    </row>
    <row r="58" spans="1:14" x14ac:dyDescent="0.25">
      <c r="A58" s="37" t="s">
        <v>20</v>
      </c>
      <c r="B58" s="7">
        <v>4414</v>
      </c>
      <c r="C58" s="7">
        <v>5301</v>
      </c>
      <c r="D58" s="7">
        <v>7602</v>
      </c>
      <c r="E58" s="7">
        <v>41929</v>
      </c>
      <c r="F58" s="7">
        <v>2922</v>
      </c>
      <c r="G58" s="7">
        <v>11471</v>
      </c>
      <c r="H58" s="7">
        <v>11798</v>
      </c>
      <c r="I58" s="7">
        <v>7701</v>
      </c>
      <c r="J58" s="7">
        <v>5253</v>
      </c>
      <c r="K58" s="7">
        <v>2232</v>
      </c>
      <c r="L58" s="7">
        <v>3489</v>
      </c>
      <c r="M58" s="7">
        <v>4584.4399999999996</v>
      </c>
      <c r="N58" s="7">
        <f t="shared" si="2"/>
        <v>108696.44</v>
      </c>
    </row>
    <row r="59" spans="1:14" x14ac:dyDescent="0.25">
      <c r="A59" s="37" t="s">
        <v>2</v>
      </c>
      <c r="B59" s="7">
        <v>123710</v>
      </c>
      <c r="C59" s="7">
        <v>103337</v>
      </c>
      <c r="D59" s="7">
        <v>169967</v>
      </c>
      <c r="E59" s="7">
        <v>219285</v>
      </c>
      <c r="F59" s="7">
        <v>259266</v>
      </c>
      <c r="G59" s="7">
        <v>200545</v>
      </c>
      <c r="H59" s="7">
        <v>229920</v>
      </c>
      <c r="I59" s="7">
        <v>144878</v>
      </c>
      <c r="J59" s="7">
        <v>113959</v>
      </c>
      <c r="K59" s="7">
        <v>263292</v>
      </c>
      <c r="L59" s="7">
        <v>178716</v>
      </c>
      <c r="M59" s="7">
        <v>82882</v>
      </c>
      <c r="N59" s="7">
        <f t="shared" si="2"/>
        <v>2089757</v>
      </c>
    </row>
    <row r="60" spans="1:14" x14ac:dyDescent="0.25">
      <c r="A60" s="37" t="s">
        <v>3</v>
      </c>
      <c r="B60" s="7">
        <v>121728</v>
      </c>
      <c r="C60" s="7">
        <v>38266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f t="shared" si="2"/>
        <v>159994</v>
      </c>
    </row>
    <row r="61" spans="1:14" x14ac:dyDescent="0.25">
      <c r="A61" s="37" t="s">
        <v>4</v>
      </c>
      <c r="B61" s="7">
        <v>77500</v>
      </c>
      <c r="C61" s="7">
        <v>743214</v>
      </c>
      <c r="D61" s="7">
        <v>1036149</v>
      </c>
      <c r="E61" s="7">
        <v>719971</v>
      </c>
      <c r="F61" s="7">
        <v>625878</v>
      </c>
      <c r="G61" s="7">
        <v>559575</v>
      </c>
      <c r="H61" s="7">
        <v>583567</v>
      </c>
      <c r="I61" s="7">
        <v>396785</v>
      </c>
      <c r="J61" s="7">
        <v>257622</v>
      </c>
      <c r="K61" s="7">
        <v>279821</v>
      </c>
      <c r="L61" s="7">
        <v>242147</v>
      </c>
      <c r="M61" s="7">
        <v>34444</v>
      </c>
      <c r="N61" s="7">
        <f t="shared" si="2"/>
        <v>5556673</v>
      </c>
    </row>
    <row r="62" spans="1:14" x14ac:dyDescent="0.25">
      <c r="A62" s="37" t="s">
        <v>5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x14ac:dyDescent="0.25">
      <c r="A63" s="37" t="s">
        <v>10</v>
      </c>
      <c r="B63" s="7"/>
      <c r="C63" s="7">
        <v>1465</v>
      </c>
      <c r="D63" s="7">
        <v>2949</v>
      </c>
      <c r="E63" s="7"/>
      <c r="F63" s="7"/>
      <c r="G63" s="7">
        <v>1368</v>
      </c>
      <c r="H63" s="7"/>
      <c r="I63" s="7"/>
      <c r="J63" s="7"/>
      <c r="K63" s="7"/>
      <c r="L63" s="7">
        <v>1100</v>
      </c>
      <c r="M63" s="7">
        <v>2330</v>
      </c>
      <c r="N63" s="7">
        <f>SUM(C63:M63)</f>
        <v>9212</v>
      </c>
    </row>
    <row r="64" spans="1:14" x14ac:dyDescent="0.25">
      <c r="A64" s="37" t="s">
        <v>30</v>
      </c>
      <c r="B64" s="7"/>
      <c r="C64" s="7"/>
      <c r="D64" s="7"/>
      <c r="E64" s="7"/>
      <c r="F64" s="7"/>
      <c r="G64" s="7"/>
      <c r="H64" s="7"/>
      <c r="I64" s="7"/>
      <c r="J64" s="7"/>
      <c r="K64" s="7">
        <v>19753</v>
      </c>
      <c r="L64" s="7"/>
      <c r="M64" s="7"/>
      <c r="N64" s="7">
        <f>SUM(K64:M64)</f>
        <v>19753</v>
      </c>
    </row>
    <row r="65" spans="1:16" x14ac:dyDescent="0.25">
      <c r="A65" s="37" t="s">
        <v>11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6" x14ac:dyDescent="0.25">
      <c r="A66" s="37" t="s">
        <v>12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6" x14ac:dyDescent="0.25">
      <c r="A67" s="37" t="s">
        <v>13</v>
      </c>
      <c r="B67" s="7">
        <v>62798</v>
      </c>
      <c r="C67" s="7">
        <v>62685</v>
      </c>
      <c r="D67" s="7">
        <v>106796</v>
      </c>
      <c r="E67" s="7">
        <v>120833</v>
      </c>
      <c r="F67" s="7">
        <v>763745</v>
      </c>
      <c r="G67" s="7">
        <v>85036</v>
      </c>
      <c r="H67" s="7">
        <v>894759</v>
      </c>
      <c r="I67" s="7">
        <v>79261</v>
      </c>
      <c r="J67" s="7">
        <v>66852</v>
      </c>
      <c r="K67" s="7">
        <v>90128</v>
      </c>
      <c r="L67" s="7">
        <v>82157</v>
      </c>
      <c r="M67" s="7">
        <v>116936</v>
      </c>
      <c r="N67" s="7">
        <f>SUM(B67:M67)</f>
        <v>2531986</v>
      </c>
    </row>
    <row r="68" spans="1:16" x14ac:dyDescent="0.25">
      <c r="A68" s="76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6" x14ac:dyDescent="0.25">
      <c r="A69" s="76" t="s">
        <v>29</v>
      </c>
      <c r="B69" s="7">
        <v>0</v>
      </c>
      <c r="C69" s="7">
        <v>0</v>
      </c>
      <c r="D69" s="7">
        <v>105351</v>
      </c>
      <c r="E69" s="7">
        <v>42546</v>
      </c>
      <c r="F69" s="7">
        <v>45688</v>
      </c>
      <c r="G69" s="7">
        <v>12195</v>
      </c>
      <c r="H69" s="7">
        <v>12361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f>SUM(B69:M69)</f>
        <v>218141</v>
      </c>
    </row>
    <row r="70" spans="1:16" x14ac:dyDescent="0.25">
      <c r="A70" s="76" t="s">
        <v>31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6" x14ac:dyDescent="0.25">
      <c r="A71" s="7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6" x14ac:dyDescent="0.25">
      <c r="A72" s="76" t="s">
        <v>26</v>
      </c>
      <c r="B72" s="7">
        <v>90670</v>
      </c>
      <c r="C72" s="7">
        <v>272096</v>
      </c>
      <c r="D72" s="7">
        <v>407700</v>
      </c>
      <c r="E72" s="7">
        <v>214363</v>
      </c>
      <c r="F72" s="7">
        <v>207526</v>
      </c>
      <c r="G72" s="7">
        <v>160928</v>
      </c>
      <c r="H72" s="7">
        <v>166413</v>
      </c>
      <c r="I72" s="7">
        <v>92699</v>
      </c>
      <c r="J72" s="7">
        <v>21378</v>
      </c>
      <c r="K72" s="7">
        <v>0</v>
      </c>
      <c r="L72" s="7">
        <v>0</v>
      </c>
      <c r="M72" s="7">
        <v>39768</v>
      </c>
      <c r="N72" s="7">
        <f>SUM(B72:M72)</f>
        <v>1673541</v>
      </c>
    </row>
    <row r="73" spans="1:16" x14ac:dyDescent="0.25">
      <c r="A73" s="77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6" x14ac:dyDescent="0.25">
      <c r="A74" s="77" t="s">
        <v>33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6" x14ac:dyDescent="0.25">
      <c r="A75" s="66"/>
      <c r="B75" s="68"/>
      <c r="C75" s="67"/>
      <c r="D75" s="68"/>
      <c r="E75" s="67"/>
      <c r="F75" s="68"/>
      <c r="G75" s="67"/>
      <c r="H75" s="68"/>
      <c r="I75" s="67"/>
      <c r="J75" s="68"/>
      <c r="K75" s="67"/>
      <c r="L75" s="68"/>
      <c r="M75" s="67"/>
      <c r="N75" s="89"/>
    </row>
    <row r="76" spans="1:16" ht="18.75" x14ac:dyDescent="0.3">
      <c r="A76" s="78" t="s">
        <v>32</v>
      </c>
      <c r="B76" s="79">
        <f t="shared" ref="B76:G76" si="3">SUM(B56:B75)</f>
        <v>517292</v>
      </c>
      <c r="C76" s="80">
        <f t="shared" si="3"/>
        <v>1254103</v>
      </c>
      <c r="D76" s="79">
        <f t="shared" si="3"/>
        <v>1898288</v>
      </c>
      <c r="E76" s="80">
        <f t="shared" si="3"/>
        <v>1456729</v>
      </c>
      <c r="F76" s="79">
        <f t="shared" si="3"/>
        <v>1971842</v>
      </c>
      <c r="G76" s="80">
        <f t="shared" si="3"/>
        <v>1085794</v>
      </c>
      <c r="H76" s="79">
        <f t="shared" ref="H76:M76" si="4">SUM(H56:H75)</f>
        <v>1968492</v>
      </c>
      <c r="I76" s="80">
        <f t="shared" si="4"/>
        <v>759654</v>
      </c>
      <c r="J76" s="79">
        <f t="shared" si="4"/>
        <v>522303</v>
      </c>
      <c r="K76" s="80">
        <f t="shared" si="4"/>
        <v>767705</v>
      </c>
      <c r="L76" s="79">
        <f t="shared" si="4"/>
        <v>604041</v>
      </c>
      <c r="M76" s="80">
        <f t="shared" si="4"/>
        <v>334650.44</v>
      </c>
      <c r="N76" s="90">
        <f>SUM(N56:N74)</f>
        <v>13140893.439999999</v>
      </c>
      <c r="P76" s="86">
        <f>N76</f>
        <v>13140893.439999999</v>
      </c>
    </row>
    <row r="81" spans="1:16" x14ac:dyDescent="0.25">
      <c r="I81" s="83"/>
      <c r="J81" s="83"/>
      <c r="K81" s="83"/>
      <c r="L81" s="83"/>
      <c r="M81" s="83"/>
      <c r="N81" s="83"/>
      <c r="O81" s="83"/>
      <c r="P81" s="83"/>
    </row>
    <row r="82" spans="1:16" ht="18.75" x14ac:dyDescent="0.3">
      <c r="I82" s="87" t="s">
        <v>50</v>
      </c>
      <c r="J82" s="87"/>
      <c r="K82" s="87"/>
      <c r="L82" s="87"/>
      <c r="M82" s="87"/>
      <c r="N82" s="87"/>
      <c r="O82" s="87"/>
      <c r="P82" s="88">
        <f>-P38+P76</f>
        <v>-817779.56000000052</v>
      </c>
    </row>
    <row r="83" spans="1:16" x14ac:dyDescent="0.25">
      <c r="I83" s="83"/>
      <c r="J83" s="83"/>
      <c r="K83" s="83"/>
      <c r="L83" s="83"/>
      <c r="M83" s="83"/>
      <c r="N83" s="83"/>
      <c r="O83" s="83"/>
      <c r="P83" s="83"/>
    </row>
    <row r="85" spans="1:16" ht="18.75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6" ht="18.75" x14ac:dyDescent="0.3">
      <c r="A86" s="11" t="s">
        <v>51</v>
      </c>
      <c r="B86" s="11"/>
      <c r="C86" s="11"/>
      <c r="D86" s="11"/>
      <c r="E86" s="11"/>
      <c r="F86" s="11"/>
      <c r="G86" s="11"/>
      <c r="H86" s="11"/>
      <c r="I86" s="11"/>
      <c r="J86" s="11"/>
    </row>
    <row r="87" spans="1:16" ht="18.75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</row>
  </sheetData>
  <pageMargins left="0.25" right="0.25" top="0.75" bottom="0.75" header="0.3" footer="0.3"/>
  <pageSetup paperSize="9" scale="68" fitToHeight="0" orientation="landscape" horizontalDpi="4294967293" verticalDpi="0" r:id="rId1"/>
  <headerFooter>
    <oddHeader>&amp;L&amp;G&amp;CCOMPARATIVO DE CARGAS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74"/>
  <sheetViews>
    <sheetView tabSelected="1" topLeftCell="A49" zoomScale="89" zoomScaleNormal="89" workbookViewId="0">
      <selection activeCell="D52" sqref="D52"/>
    </sheetView>
  </sheetViews>
  <sheetFormatPr baseColWidth="10" defaultRowHeight="15" x14ac:dyDescent="0.25"/>
  <cols>
    <col min="1" max="1" width="16.85546875" customWidth="1"/>
    <col min="2" max="2" width="14" customWidth="1"/>
    <col min="14" max="14" width="13" bestFit="1" customWidth="1"/>
    <col min="16" max="16" width="15" bestFit="1" customWidth="1"/>
  </cols>
  <sheetData>
    <row r="4" spans="1:14" ht="15.75" x14ac:dyDescent="0.25">
      <c r="D4" s="21"/>
      <c r="E4" s="21" t="s">
        <v>27</v>
      </c>
      <c r="F4" s="21"/>
      <c r="G4" s="21"/>
      <c r="H4" s="21"/>
      <c r="I4" s="21"/>
    </row>
    <row r="5" spans="1:14" ht="15.75" x14ac:dyDescent="0.25">
      <c r="D5" s="21"/>
      <c r="E5" s="21"/>
      <c r="F5" s="21"/>
      <c r="G5" s="21"/>
      <c r="H5" s="21"/>
      <c r="I5" s="21"/>
    </row>
    <row r="6" spans="1:14" ht="15.75" x14ac:dyDescent="0.25">
      <c r="D6" s="21"/>
      <c r="E6" s="21" t="s">
        <v>34</v>
      </c>
      <c r="F6" s="21"/>
      <c r="G6" s="21"/>
      <c r="H6" s="21"/>
      <c r="I6" s="21"/>
    </row>
    <row r="10" spans="1:14" ht="18.75" x14ac:dyDescent="0.3">
      <c r="D10" s="12">
        <v>2019</v>
      </c>
      <c r="E10" s="12" t="s">
        <v>28</v>
      </c>
    </row>
    <row r="13" spans="1:14" x14ac:dyDescent="0.25">
      <c r="A13" s="3"/>
      <c r="B13" s="1"/>
      <c r="C13" s="24"/>
      <c r="D13" s="1"/>
      <c r="E13" s="24"/>
      <c r="F13" s="1"/>
      <c r="G13" s="24"/>
      <c r="H13" s="1"/>
      <c r="I13" s="24"/>
      <c r="J13" s="1"/>
      <c r="K13" s="24"/>
      <c r="L13" s="1"/>
      <c r="M13" s="24"/>
      <c r="N13" s="1"/>
    </row>
    <row r="14" spans="1:14" x14ac:dyDescent="0.25">
      <c r="A14" s="25" t="s">
        <v>9</v>
      </c>
      <c r="B14" s="28" t="s">
        <v>6</v>
      </c>
      <c r="C14" s="26" t="s">
        <v>7</v>
      </c>
      <c r="D14" s="28" t="s">
        <v>8</v>
      </c>
      <c r="E14" s="26" t="s">
        <v>22</v>
      </c>
      <c r="F14" s="28" t="s">
        <v>23</v>
      </c>
      <c r="G14" s="26" t="s">
        <v>15</v>
      </c>
      <c r="H14" s="28" t="s">
        <v>24</v>
      </c>
      <c r="I14" s="26" t="s">
        <v>25</v>
      </c>
      <c r="J14" s="28" t="s">
        <v>16</v>
      </c>
      <c r="K14" s="26" t="s">
        <v>17</v>
      </c>
      <c r="L14" s="28" t="s">
        <v>18</v>
      </c>
      <c r="M14" s="26" t="s">
        <v>19</v>
      </c>
      <c r="N14" s="28" t="s">
        <v>14</v>
      </c>
    </row>
    <row r="15" spans="1:14" x14ac:dyDescent="0.25">
      <c r="A15" s="23"/>
      <c r="B15" s="2"/>
      <c r="C15" s="27"/>
      <c r="D15" s="2"/>
      <c r="E15" s="27"/>
      <c r="F15" s="2"/>
      <c r="G15" s="27"/>
      <c r="H15" s="2"/>
      <c r="I15" s="27"/>
      <c r="J15" s="2"/>
      <c r="K15" s="27"/>
      <c r="L15" s="2"/>
      <c r="M15" s="27"/>
      <c r="N15" s="2"/>
    </row>
    <row r="16" spans="1:14" x14ac:dyDescent="0.25">
      <c r="A16" s="16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6" x14ac:dyDescent="0.25">
      <c r="A17" s="16" t="s">
        <v>0</v>
      </c>
      <c r="B17" s="13">
        <v>54762</v>
      </c>
      <c r="C17" s="13">
        <v>54911</v>
      </c>
      <c r="D17" s="13">
        <v>42033</v>
      </c>
      <c r="E17" s="13">
        <v>75940</v>
      </c>
      <c r="F17" s="13">
        <v>71531</v>
      </c>
      <c r="G17" s="13">
        <v>69740</v>
      </c>
      <c r="H17" s="13">
        <v>66995</v>
      </c>
      <c r="I17" s="13">
        <v>59531</v>
      </c>
      <c r="J17" s="13">
        <v>70395</v>
      </c>
      <c r="K17" s="13">
        <v>62305</v>
      </c>
      <c r="L17" s="13">
        <v>61209</v>
      </c>
      <c r="M17" s="13">
        <v>52757</v>
      </c>
      <c r="N17" s="13">
        <f t="shared" ref="N17:N23" si="0">SUM(B17:M17)</f>
        <v>742109</v>
      </c>
    </row>
    <row r="18" spans="1:16" x14ac:dyDescent="0.25">
      <c r="A18" s="16" t="s">
        <v>1</v>
      </c>
      <c r="B18" s="13">
        <v>5700</v>
      </c>
      <c r="C18" s="13">
        <v>5005</v>
      </c>
      <c r="D18" s="13">
        <v>4015</v>
      </c>
      <c r="E18" s="13">
        <v>6651</v>
      </c>
      <c r="F18" s="13">
        <v>1869</v>
      </c>
      <c r="G18" s="13">
        <v>2416</v>
      </c>
      <c r="H18" s="13">
        <v>2404</v>
      </c>
      <c r="I18" s="13">
        <v>12960</v>
      </c>
      <c r="J18" s="13">
        <v>8191</v>
      </c>
      <c r="K18" s="13">
        <v>3951</v>
      </c>
      <c r="L18" s="13">
        <v>2582</v>
      </c>
      <c r="M18" s="13">
        <v>7265</v>
      </c>
      <c r="N18" s="13">
        <f t="shared" si="0"/>
        <v>63009</v>
      </c>
    </row>
    <row r="19" spans="1:16" x14ac:dyDescent="0.25">
      <c r="A19" s="16" t="s">
        <v>20</v>
      </c>
      <c r="B19" s="8">
        <v>16536</v>
      </c>
      <c r="C19" s="8">
        <v>3363</v>
      </c>
      <c r="D19" s="8">
        <v>12444</v>
      </c>
      <c r="E19" s="8">
        <v>6190</v>
      </c>
      <c r="F19" s="8">
        <v>9563</v>
      </c>
      <c r="G19" s="8">
        <v>10946</v>
      </c>
      <c r="H19" s="8">
        <v>9094</v>
      </c>
      <c r="I19" s="8">
        <v>11663</v>
      </c>
      <c r="J19" s="8">
        <v>7425</v>
      </c>
      <c r="K19" s="8">
        <v>5950</v>
      </c>
      <c r="L19" s="8">
        <v>2715</v>
      </c>
      <c r="M19" s="8">
        <v>2040</v>
      </c>
      <c r="N19" s="8">
        <f>SUM(B19:M19)</f>
        <v>97929</v>
      </c>
    </row>
    <row r="20" spans="1:16" x14ac:dyDescent="0.25">
      <c r="A20" s="16" t="s">
        <v>2</v>
      </c>
      <c r="B20" s="13">
        <v>112041</v>
      </c>
      <c r="C20" s="13">
        <v>189493</v>
      </c>
      <c r="D20" s="13">
        <v>217862</v>
      </c>
      <c r="E20" s="13">
        <v>285404</v>
      </c>
      <c r="F20" s="13">
        <v>228283</v>
      </c>
      <c r="G20" s="13">
        <v>187253</v>
      </c>
      <c r="H20" s="13">
        <v>248912</v>
      </c>
      <c r="I20" s="13">
        <v>214210</v>
      </c>
      <c r="J20" s="13">
        <v>244716</v>
      </c>
      <c r="K20" s="13">
        <v>257280</v>
      </c>
      <c r="L20" s="13">
        <v>237812</v>
      </c>
      <c r="M20" s="13">
        <v>104782</v>
      </c>
      <c r="N20" s="13">
        <f t="shared" si="0"/>
        <v>2528048</v>
      </c>
    </row>
    <row r="21" spans="1:16" x14ac:dyDescent="0.25">
      <c r="A21" s="16" t="s">
        <v>3</v>
      </c>
      <c r="B21" s="13">
        <v>84870</v>
      </c>
      <c r="C21" s="13">
        <v>20557</v>
      </c>
      <c r="D21" s="13"/>
      <c r="E21" s="13">
        <v>15341</v>
      </c>
      <c r="F21" s="13"/>
      <c r="G21" s="13">
        <v>93874</v>
      </c>
      <c r="H21" s="13">
        <v>366994</v>
      </c>
      <c r="I21" s="13">
        <v>472236</v>
      </c>
      <c r="J21" s="13">
        <v>244410</v>
      </c>
      <c r="K21" s="13">
        <v>337317</v>
      </c>
      <c r="L21" s="13">
        <v>124516</v>
      </c>
      <c r="M21" s="13">
        <v>86750</v>
      </c>
      <c r="N21" s="13">
        <f t="shared" si="0"/>
        <v>1846865</v>
      </c>
    </row>
    <row r="22" spans="1:16" x14ac:dyDescent="0.25">
      <c r="A22" s="16" t="s">
        <v>4</v>
      </c>
      <c r="B22" s="13">
        <v>940000</v>
      </c>
      <c r="C22" s="13">
        <v>800944</v>
      </c>
      <c r="D22" s="13">
        <v>778773</v>
      </c>
      <c r="E22" s="13">
        <v>609932</v>
      </c>
      <c r="F22" s="13">
        <v>621198</v>
      </c>
      <c r="G22" s="13">
        <v>580245</v>
      </c>
      <c r="H22" s="13">
        <v>307599</v>
      </c>
      <c r="I22" s="13">
        <v>233152</v>
      </c>
      <c r="J22" s="13">
        <v>90036</v>
      </c>
      <c r="K22" s="13">
        <v>135423</v>
      </c>
      <c r="L22" s="13">
        <v>77606</v>
      </c>
      <c r="M22" s="13">
        <v>13609</v>
      </c>
      <c r="N22" s="13">
        <f t="shared" si="0"/>
        <v>5188517</v>
      </c>
    </row>
    <row r="23" spans="1:16" x14ac:dyDescent="0.25">
      <c r="A23" s="16" t="s">
        <v>5</v>
      </c>
      <c r="B23" s="13"/>
      <c r="C23" s="13"/>
      <c r="D23" s="13">
        <v>1889</v>
      </c>
      <c r="E23" s="13">
        <v>510</v>
      </c>
      <c r="F23" s="13">
        <v>525</v>
      </c>
      <c r="G23" s="13">
        <v>300</v>
      </c>
      <c r="H23" s="13">
        <v>700</v>
      </c>
      <c r="I23" s="13">
        <v>745</v>
      </c>
      <c r="J23" s="13"/>
      <c r="K23" s="13"/>
      <c r="L23" s="13">
        <v>107</v>
      </c>
      <c r="M23" s="13"/>
      <c r="N23" s="13">
        <f t="shared" si="0"/>
        <v>4776</v>
      </c>
    </row>
    <row r="24" spans="1:16" x14ac:dyDescent="0.25">
      <c r="A24" s="16" t="s">
        <v>10</v>
      </c>
      <c r="B24">
        <v>1550</v>
      </c>
      <c r="C24" s="13">
        <v>5324</v>
      </c>
      <c r="D24" s="13">
        <v>5293</v>
      </c>
      <c r="E24" s="13">
        <v>2058</v>
      </c>
      <c r="F24" s="13">
        <v>3554</v>
      </c>
      <c r="G24" s="13">
        <v>5491</v>
      </c>
      <c r="H24" s="13">
        <v>3603</v>
      </c>
      <c r="I24" s="13">
        <v>3408</v>
      </c>
      <c r="J24" s="13">
        <v>3009</v>
      </c>
      <c r="K24" s="13">
        <v>3009</v>
      </c>
      <c r="L24" s="13">
        <v>4212</v>
      </c>
      <c r="M24" s="13">
        <v>1404</v>
      </c>
      <c r="N24" s="13">
        <v>41915</v>
      </c>
    </row>
    <row r="25" spans="1:16" x14ac:dyDescent="0.25">
      <c r="A25" s="16" t="s">
        <v>30</v>
      </c>
      <c r="B25" s="13">
        <v>82153</v>
      </c>
      <c r="C25" s="13">
        <v>33623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>
        <f>SUM(B25:M25)</f>
        <v>115776</v>
      </c>
    </row>
    <row r="26" spans="1:16" x14ac:dyDescent="0.25">
      <c r="A26" s="16" t="s">
        <v>11</v>
      </c>
      <c r="B26" s="13">
        <v>14950</v>
      </c>
      <c r="C26" s="13">
        <v>2778</v>
      </c>
      <c r="D26" s="13">
        <v>3674</v>
      </c>
      <c r="E26" s="13">
        <v>1487</v>
      </c>
      <c r="F26" s="13">
        <v>484</v>
      </c>
      <c r="G26" s="13"/>
      <c r="H26" s="13"/>
      <c r="I26" s="13"/>
      <c r="J26" s="13"/>
      <c r="K26" s="13"/>
      <c r="L26" s="13">
        <v>401</v>
      </c>
      <c r="M26" s="13"/>
      <c r="N26" s="13">
        <f>SUM(B26:M26)</f>
        <v>23774</v>
      </c>
    </row>
    <row r="27" spans="1:16" x14ac:dyDescent="0.25">
      <c r="A27" s="16" t="s">
        <v>13</v>
      </c>
      <c r="B27" s="13">
        <v>59099</v>
      </c>
      <c r="C27" s="13">
        <v>67955</v>
      </c>
      <c r="D27" s="13">
        <v>77373</v>
      </c>
      <c r="E27" s="13">
        <v>59736</v>
      </c>
      <c r="F27" s="13">
        <v>88764</v>
      </c>
      <c r="G27" s="13">
        <v>106021</v>
      </c>
      <c r="H27" s="13">
        <v>100163</v>
      </c>
      <c r="I27" s="13">
        <v>97640</v>
      </c>
      <c r="J27" s="13">
        <v>80571</v>
      </c>
      <c r="K27" s="13">
        <v>151385</v>
      </c>
      <c r="L27" s="13">
        <v>90279</v>
      </c>
      <c r="M27" s="13">
        <v>70398</v>
      </c>
      <c r="N27" s="13">
        <f>SUM(B27:M27)</f>
        <v>1049384</v>
      </c>
      <c r="P27" s="8"/>
    </row>
    <row r="28" spans="1:16" x14ac:dyDescent="0.25">
      <c r="A28" s="16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P28" s="8"/>
    </row>
    <row r="29" spans="1:16" x14ac:dyDescent="0.25">
      <c r="A29" s="2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 t="s">
        <v>21</v>
      </c>
    </row>
    <row r="30" spans="1:16" x14ac:dyDescent="0.25">
      <c r="A30" s="22" t="s">
        <v>29</v>
      </c>
      <c r="B30" s="13">
        <v>0</v>
      </c>
      <c r="C30" s="13">
        <v>0</v>
      </c>
      <c r="D30" s="13">
        <v>43172</v>
      </c>
      <c r="E30" s="13">
        <v>64341</v>
      </c>
      <c r="F30" s="13">
        <v>75923</v>
      </c>
      <c r="G30" s="13">
        <v>43085</v>
      </c>
      <c r="H30" s="13">
        <v>3398</v>
      </c>
      <c r="I30" s="13">
        <v>2800</v>
      </c>
      <c r="J30" s="13">
        <v>0</v>
      </c>
      <c r="K30" s="13">
        <v>0</v>
      </c>
      <c r="L30" s="13">
        <v>0</v>
      </c>
      <c r="M30" s="13">
        <v>0</v>
      </c>
      <c r="N30" s="13">
        <f>SUM(B30:M30)</f>
        <v>232719</v>
      </c>
      <c r="O30" s="65"/>
      <c r="P30" s="8"/>
    </row>
    <row r="31" spans="1:16" x14ac:dyDescent="0.25">
      <c r="A31" s="22" t="s">
        <v>31</v>
      </c>
      <c r="B31" s="13">
        <v>0</v>
      </c>
      <c r="C31" s="13">
        <v>5153</v>
      </c>
      <c r="D31" s="13">
        <v>21797</v>
      </c>
      <c r="E31" s="13">
        <v>0</v>
      </c>
      <c r="F31" s="13">
        <v>26822</v>
      </c>
      <c r="G31" s="13">
        <v>0</v>
      </c>
      <c r="H31" s="13">
        <v>0</v>
      </c>
      <c r="I31" s="13">
        <v>30455</v>
      </c>
      <c r="J31" s="13">
        <v>0</v>
      </c>
      <c r="K31" s="13">
        <v>0</v>
      </c>
      <c r="L31" s="13">
        <v>0</v>
      </c>
      <c r="M31" s="13">
        <v>0</v>
      </c>
      <c r="N31" s="13">
        <f>SUM(B31:M31)</f>
        <v>84227</v>
      </c>
      <c r="P31" s="8"/>
    </row>
    <row r="32" spans="1:16" x14ac:dyDescent="0.25">
      <c r="A32" s="2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P32" s="8"/>
    </row>
    <row r="33" spans="1:18" x14ac:dyDescent="0.25">
      <c r="A33" s="22" t="s">
        <v>26</v>
      </c>
      <c r="B33" s="13">
        <v>219390</v>
      </c>
      <c r="C33" s="13">
        <v>94558</v>
      </c>
      <c r="D33" s="13">
        <v>235952</v>
      </c>
      <c r="E33" s="13">
        <v>372572</v>
      </c>
      <c r="F33" s="13">
        <v>594421</v>
      </c>
      <c r="G33" s="13">
        <v>447522</v>
      </c>
      <c r="H33" s="13">
        <v>375242</v>
      </c>
      <c r="I33" s="13">
        <v>196896</v>
      </c>
      <c r="J33" s="13">
        <v>456004</v>
      </c>
      <c r="K33" s="13">
        <v>383982</v>
      </c>
      <c r="L33" s="13">
        <v>191121</v>
      </c>
      <c r="M33" s="13">
        <v>73238</v>
      </c>
      <c r="N33" s="13">
        <f>SUM(B33:M33)</f>
        <v>3640898</v>
      </c>
      <c r="Q33" s="8"/>
    </row>
    <row r="34" spans="1:18" x14ac:dyDescent="0.25">
      <c r="A34" s="17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P34" s="8"/>
    </row>
    <row r="35" spans="1:18" x14ac:dyDescent="0.25">
      <c r="A35" s="17" t="s">
        <v>33</v>
      </c>
      <c r="B35" s="13">
        <v>114241</v>
      </c>
      <c r="C35" s="13">
        <v>114241</v>
      </c>
      <c r="D35" s="13">
        <v>114242</v>
      </c>
      <c r="E35" s="13">
        <v>114242</v>
      </c>
      <c r="F35" s="13">
        <v>114242</v>
      </c>
      <c r="G35" s="13">
        <v>114242</v>
      </c>
      <c r="H35" s="13">
        <v>114242</v>
      </c>
      <c r="I35" s="13">
        <v>114242</v>
      </c>
      <c r="J35" s="13">
        <v>114242</v>
      </c>
      <c r="K35" s="13">
        <v>114242</v>
      </c>
      <c r="L35" s="13">
        <v>114242</v>
      </c>
      <c r="M35" s="59">
        <v>114242</v>
      </c>
      <c r="N35" s="13">
        <f>SUM(B35:M35)</f>
        <v>1370902</v>
      </c>
      <c r="O35" t="s">
        <v>43</v>
      </c>
    </row>
    <row r="36" spans="1:18" x14ac:dyDescent="0.25">
      <c r="A36" s="14"/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</row>
    <row r="37" spans="1:18" ht="18.75" x14ac:dyDescent="0.3">
      <c r="A37" s="15" t="s">
        <v>32</v>
      </c>
      <c r="B37" s="31">
        <f t="shared" ref="B37:M37" si="1">SUM(B17:B36)</f>
        <v>1705292</v>
      </c>
      <c r="C37" s="32">
        <f t="shared" si="1"/>
        <v>1397905</v>
      </c>
      <c r="D37" s="31">
        <f t="shared" si="1"/>
        <v>1558519</v>
      </c>
      <c r="E37" s="32">
        <f t="shared" si="1"/>
        <v>1614404</v>
      </c>
      <c r="F37" s="31">
        <f t="shared" si="1"/>
        <v>1837179</v>
      </c>
      <c r="G37" s="32">
        <f t="shared" si="1"/>
        <v>1661135</v>
      </c>
      <c r="H37" s="31">
        <f t="shared" si="1"/>
        <v>1599346</v>
      </c>
      <c r="I37" s="32">
        <f t="shared" si="1"/>
        <v>1449938</v>
      </c>
      <c r="J37" s="31">
        <f t="shared" si="1"/>
        <v>1318999</v>
      </c>
      <c r="K37" s="32">
        <f t="shared" si="1"/>
        <v>1454844</v>
      </c>
      <c r="L37" s="31">
        <f t="shared" si="1"/>
        <v>906802</v>
      </c>
      <c r="M37" s="32">
        <f t="shared" si="1"/>
        <v>526485</v>
      </c>
      <c r="N37" s="31">
        <f>SUM(B37:M37)</f>
        <v>17030848</v>
      </c>
      <c r="P37" s="20">
        <f>N37</f>
        <v>17030848</v>
      </c>
      <c r="R37" s="8"/>
    </row>
    <row r="39" spans="1:18" x14ac:dyDescent="0.25">
      <c r="A39" s="33" t="s">
        <v>44</v>
      </c>
      <c r="B39" s="34"/>
      <c r="C39" s="34"/>
      <c r="D39" s="34"/>
      <c r="E39" s="34"/>
      <c r="F39" s="34"/>
      <c r="G39" s="34"/>
      <c r="H39" s="34"/>
      <c r="I39" s="34"/>
      <c r="P39" t="s">
        <v>21</v>
      </c>
    </row>
    <row r="45" spans="1:18" x14ac:dyDescent="0.25">
      <c r="A45" s="3"/>
      <c r="B45" s="1"/>
      <c r="C45" s="24"/>
      <c r="D45" s="1"/>
      <c r="E45" s="24"/>
      <c r="F45" s="1"/>
      <c r="G45" s="24"/>
      <c r="H45" s="1"/>
      <c r="I45" s="24"/>
      <c r="J45" s="1"/>
      <c r="K45" s="24"/>
      <c r="L45" s="1"/>
      <c r="M45" s="24"/>
      <c r="N45" s="1"/>
    </row>
    <row r="46" spans="1:18" x14ac:dyDescent="0.25">
      <c r="A46" s="25" t="s">
        <v>9</v>
      </c>
      <c r="B46" s="28" t="s">
        <v>6</v>
      </c>
      <c r="C46" s="26" t="s">
        <v>7</v>
      </c>
      <c r="D46" s="28" t="s">
        <v>8</v>
      </c>
      <c r="E46" s="26" t="s">
        <v>22</v>
      </c>
      <c r="F46" s="28" t="s">
        <v>23</v>
      </c>
      <c r="G46" s="26" t="s">
        <v>15</v>
      </c>
      <c r="H46" s="28" t="s">
        <v>24</v>
      </c>
      <c r="I46" s="26" t="s">
        <v>25</v>
      </c>
      <c r="J46" s="28" t="s">
        <v>16</v>
      </c>
      <c r="K46" s="26" t="s">
        <v>17</v>
      </c>
      <c r="L46" s="28" t="s">
        <v>18</v>
      </c>
      <c r="M46" s="26" t="s">
        <v>19</v>
      </c>
      <c r="N46" s="28" t="s">
        <v>14</v>
      </c>
    </row>
    <row r="47" spans="1:18" x14ac:dyDescent="0.25">
      <c r="A47" s="23"/>
      <c r="B47" s="2"/>
      <c r="C47" s="27"/>
      <c r="D47" s="2"/>
      <c r="E47" s="27"/>
      <c r="F47" s="2"/>
      <c r="G47" s="27"/>
      <c r="H47" s="2"/>
      <c r="I47" s="27"/>
      <c r="J47" s="2"/>
      <c r="K47" s="27"/>
      <c r="L47" s="2"/>
      <c r="M47" s="27"/>
      <c r="N47" s="2"/>
    </row>
    <row r="48" spans="1:18" x14ac:dyDescent="0.25">
      <c r="A48" s="16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58"/>
      <c r="N48" s="4"/>
    </row>
    <row r="49" spans="1:17" x14ac:dyDescent="0.25">
      <c r="A49" s="16" t="s">
        <v>0</v>
      </c>
      <c r="B49" s="36">
        <v>11148</v>
      </c>
      <c r="C49" s="13">
        <v>56791</v>
      </c>
      <c r="D49" s="13">
        <v>41614</v>
      </c>
      <c r="E49" s="13">
        <v>47856</v>
      </c>
      <c r="F49" s="13">
        <v>83304</v>
      </c>
      <c r="G49" s="13">
        <v>85287</v>
      </c>
      <c r="H49" s="13">
        <v>82465</v>
      </c>
      <c r="I49" s="13">
        <v>76539</v>
      </c>
      <c r="J49" s="13">
        <v>63065</v>
      </c>
      <c r="K49" s="13">
        <v>38556</v>
      </c>
      <c r="L49" s="13">
        <v>49786</v>
      </c>
      <c r="M49" s="59">
        <v>28305</v>
      </c>
      <c r="N49" s="13">
        <f>SUM(B49:M49)</f>
        <v>664716</v>
      </c>
      <c r="P49" s="8"/>
    </row>
    <row r="50" spans="1:17" x14ac:dyDescent="0.25">
      <c r="A50" s="16" t="s">
        <v>1</v>
      </c>
      <c r="B50" s="35">
        <v>12546</v>
      </c>
      <c r="C50" s="13">
        <v>9016</v>
      </c>
      <c r="D50" s="13">
        <v>5170</v>
      </c>
      <c r="E50" s="13">
        <v>5151</v>
      </c>
      <c r="F50" s="13">
        <v>5407</v>
      </c>
      <c r="G50" s="13">
        <v>5726</v>
      </c>
      <c r="H50" s="13">
        <v>6441</v>
      </c>
      <c r="I50" s="13">
        <v>6863</v>
      </c>
      <c r="J50" s="13">
        <v>4109</v>
      </c>
      <c r="K50" s="13">
        <v>11098</v>
      </c>
      <c r="L50" s="13">
        <v>7079</v>
      </c>
      <c r="M50" s="59">
        <v>4884</v>
      </c>
      <c r="N50" s="13">
        <f t="shared" ref="N50:N55" si="2">SUM(B50:M50)</f>
        <v>83490</v>
      </c>
      <c r="P50" s="8"/>
    </row>
    <row r="51" spans="1:17" x14ac:dyDescent="0.25">
      <c r="A51" s="16" t="s">
        <v>20</v>
      </c>
      <c r="B51" s="13">
        <v>6711</v>
      </c>
      <c r="C51" s="13">
        <v>7583</v>
      </c>
      <c r="D51" s="13">
        <v>4616</v>
      </c>
      <c r="E51" s="13">
        <v>6639</v>
      </c>
      <c r="F51" s="13">
        <v>3289</v>
      </c>
      <c r="G51" s="13">
        <v>6345</v>
      </c>
      <c r="H51" s="13">
        <v>4731</v>
      </c>
      <c r="I51" s="13">
        <v>2666</v>
      </c>
      <c r="J51" s="13">
        <v>4396</v>
      </c>
      <c r="K51" s="4">
        <v>2392</v>
      </c>
      <c r="L51" s="4">
        <v>3287</v>
      </c>
      <c r="M51" s="4">
        <v>2942</v>
      </c>
      <c r="N51" s="13">
        <f>SUM(B51:M51)</f>
        <v>55597</v>
      </c>
      <c r="P51" s="8"/>
    </row>
    <row r="52" spans="1:17" x14ac:dyDescent="0.25">
      <c r="A52" s="16" t="s">
        <v>2</v>
      </c>
      <c r="B52" s="35">
        <v>94681</v>
      </c>
      <c r="C52" s="13">
        <v>120935</v>
      </c>
      <c r="D52" s="13">
        <v>214265</v>
      </c>
      <c r="E52" s="13">
        <v>193072</v>
      </c>
      <c r="F52" s="13">
        <v>243322</v>
      </c>
      <c r="G52" s="13">
        <v>304853</v>
      </c>
      <c r="H52" s="13">
        <v>244794</v>
      </c>
      <c r="I52" s="13">
        <v>278400</v>
      </c>
      <c r="J52" s="13">
        <v>230547</v>
      </c>
      <c r="K52" s="13">
        <v>281770</v>
      </c>
      <c r="L52" s="13">
        <v>217536</v>
      </c>
      <c r="M52" s="59">
        <v>170248</v>
      </c>
      <c r="N52" s="13">
        <f t="shared" si="2"/>
        <v>2594423</v>
      </c>
      <c r="P52" s="8"/>
    </row>
    <row r="53" spans="1:17" x14ac:dyDescent="0.25">
      <c r="A53" s="16" t="s">
        <v>3</v>
      </c>
      <c r="B53" s="35">
        <v>33664</v>
      </c>
      <c r="C53" s="13"/>
      <c r="D53" s="13"/>
      <c r="E53" s="13">
        <v>1763</v>
      </c>
      <c r="F53" s="13"/>
      <c r="G53" s="13"/>
      <c r="H53" s="13">
        <v>55803</v>
      </c>
      <c r="I53" s="13">
        <v>90790</v>
      </c>
      <c r="J53" s="13">
        <v>257489</v>
      </c>
      <c r="K53" s="13">
        <v>222476</v>
      </c>
      <c r="L53" s="13">
        <v>269273</v>
      </c>
      <c r="M53" s="59">
        <v>104430</v>
      </c>
      <c r="N53" s="13">
        <f t="shared" si="2"/>
        <v>1035688</v>
      </c>
      <c r="P53" s="8"/>
    </row>
    <row r="54" spans="1:17" x14ac:dyDescent="0.25">
      <c r="A54" s="16" t="s">
        <v>4</v>
      </c>
      <c r="B54" s="35">
        <v>471914</v>
      </c>
      <c r="C54" s="13">
        <v>976050</v>
      </c>
      <c r="D54" s="13">
        <v>708068</v>
      </c>
      <c r="E54" s="13">
        <v>538662</v>
      </c>
      <c r="F54" s="13">
        <v>490439</v>
      </c>
      <c r="G54" s="13">
        <v>640890</v>
      </c>
      <c r="H54" s="13">
        <v>71852</v>
      </c>
      <c r="I54" s="13">
        <v>366230</v>
      </c>
      <c r="J54" s="13">
        <v>376305</v>
      </c>
      <c r="K54" s="13">
        <v>282018</v>
      </c>
      <c r="L54" s="13">
        <v>149951</v>
      </c>
      <c r="M54" s="59">
        <v>69327</v>
      </c>
      <c r="N54" s="13">
        <f t="shared" si="2"/>
        <v>5141706</v>
      </c>
      <c r="P54" s="8"/>
    </row>
    <row r="55" spans="1:17" x14ac:dyDescent="0.25">
      <c r="A55" s="16" t="s">
        <v>5</v>
      </c>
      <c r="B55" s="35"/>
      <c r="C55" s="13"/>
      <c r="D55" s="13"/>
      <c r="E55" s="13"/>
      <c r="F55" s="13"/>
      <c r="G55" s="13"/>
      <c r="H55" s="13">
        <v>1527</v>
      </c>
      <c r="I55" s="13">
        <v>906</v>
      </c>
      <c r="J55" s="13"/>
      <c r="K55" s="13">
        <v>275</v>
      </c>
      <c r="L55" s="13"/>
      <c r="M55" s="59"/>
      <c r="N55" s="13">
        <f t="shared" si="2"/>
        <v>2708</v>
      </c>
      <c r="O55" s="8"/>
      <c r="P55" s="8"/>
    </row>
    <row r="56" spans="1:17" x14ac:dyDescent="0.25">
      <c r="A56" s="16" t="s">
        <v>10</v>
      </c>
      <c r="B56" s="35"/>
      <c r="C56" s="13">
        <v>4627</v>
      </c>
      <c r="D56" s="13">
        <v>3083</v>
      </c>
      <c r="E56" s="13"/>
      <c r="F56" s="13"/>
      <c r="G56" s="13">
        <v>4142</v>
      </c>
      <c r="H56" s="13">
        <v>1387</v>
      </c>
      <c r="I56" s="13">
        <v>8493</v>
      </c>
      <c r="J56" s="13">
        <v>2653</v>
      </c>
      <c r="K56" s="13">
        <v>90233</v>
      </c>
      <c r="L56" s="13"/>
      <c r="M56" s="59">
        <v>1196</v>
      </c>
      <c r="N56" s="13">
        <f>SUM(B56:M56)</f>
        <v>115814</v>
      </c>
      <c r="P56" s="8"/>
    </row>
    <row r="57" spans="1:17" x14ac:dyDescent="0.25">
      <c r="A57" s="16" t="s">
        <v>30</v>
      </c>
      <c r="B57" s="13"/>
      <c r="C57" s="13">
        <v>75515</v>
      </c>
      <c r="D57" s="13"/>
      <c r="E57" s="13"/>
      <c r="F57" s="13"/>
      <c r="G57" s="13"/>
      <c r="H57" s="13"/>
      <c r="I57" s="13"/>
      <c r="J57" s="13"/>
      <c r="K57" s="13"/>
      <c r="L57" s="13"/>
      <c r="M57" s="59"/>
      <c r="N57" s="13">
        <f>SUM(B57:M57)</f>
        <v>75515</v>
      </c>
      <c r="P57" s="8"/>
    </row>
    <row r="58" spans="1:17" x14ac:dyDescent="0.25">
      <c r="A58" s="16" t="s">
        <v>11</v>
      </c>
      <c r="B58" s="13"/>
      <c r="C58" s="13"/>
      <c r="D58" s="13"/>
      <c r="E58" s="13"/>
      <c r="F58" s="13">
        <v>541</v>
      </c>
      <c r="G58" s="13"/>
      <c r="H58" s="13"/>
      <c r="I58" s="13"/>
      <c r="J58" s="13"/>
      <c r="K58" s="13"/>
      <c r="L58" s="13">
        <v>308</v>
      </c>
      <c r="M58" s="59" t="s">
        <v>21</v>
      </c>
      <c r="N58" s="13">
        <f>SUM(B58:M58)</f>
        <v>849</v>
      </c>
      <c r="P58" s="8"/>
    </row>
    <row r="59" spans="1:17" x14ac:dyDescent="0.25">
      <c r="A59" s="16" t="s">
        <v>12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59">
        <v>4845</v>
      </c>
      <c r="N59" s="13">
        <f>SUM(M59)</f>
        <v>4845</v>
      </c>
      <c r="P59" s="8"/>
    </row>
    <row r="60" spans="1:17" x14ac:dyDescent="0.25">
      <c r="A60" s="16" t="s">
        <v>13</v>
      </c>
      <c r="B60" s="13">
        <v>93616</v>
      </c>
      <c r="C60" s="13">
        <v>98935</v>
      </c>
      <c r="D60" s="13">
        <v>73040</v>
      </c>
      <c r="E60" s="13">
        <v>108945</v>
      </c>
      <c r="F60" s="13">
        <v>97201</v>
      </c>
      <c r="G60" s="13">
        <v>192953</v>
      </c>
      <c r="H60" s="13">
        <v>143389</v>
      </c>
      <c r="I60" s="13">
        <v>77040</v>
      </c>
      <c r="J60" s="13">
        <v>86432</v>
      </c>
      <c r="K60" s="13">
        <v>90233</v>
      </c>
      <c r="L60" s="13">
        <v>69237</v>
      </c>
      <c r="M60" s="59">
        <v>81539</v>
      </c>
      <c r="N60" s="13">
        <f>SUM(B60:M60)</f>
        <v>1212560</v>
      </c>
      <c r="P60" s="8"/>
    </row>
    <row r="61" spans="1:17" x14ac:dyDescent="0.25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59"/>
      <c r="N61" s="13"/>
    </row>
    <row r="62" spans="1:17" x14ac:dyDescent="0.25">
      <c r="A62" s="22" t="s">
        <v>29</v>
      </c>
      <c r="B62" s="13">
        <v>0</v>
      </c>
      <c r="C62" s="13">
        <v>0</v>
      </c>
      <c r="D62" s="13">
        <v>43353</v>
      </c>
      <c r="E62" s="13">
        <v>99465</v>
      </c>
      <c r="F62" s="13">
        <v>59312</v>
      </c>
      <c r="G62" s="13">
        <v>100262</v>
      </c>
      <c r="H62" s="13">
        <v>59836</v>
      </c>
      <c r="I62" s="13">
        <v>21374</v>
      </c>
      <c r="J62" s="13">
        <v>0</v>
      </c>
      <c r="K62" s="13">
        <v>0</v>
      </c>
      <c r="L62" s="13">
        <v>0</v>
      </c>
      <c r="M62" s="59">
        <v>0</v>
      </c>
      <c r="N62" s="13">
        <f>SUM(B62:M62)</f>
        <v>383602</v>
      </c>
      <c r="O62" s="8" t="s">
        <v>21</v>
      </c>
      <c r="P62" s="8"/>
      <c r="Q62" s="8"/>
    </row>
    <row r="63" spans="1:17" x14ac:dyDescent="0.25">
      <c r="A63" s="22" t="s">
        <v>31</v>
      </c>
      <c r="B63" s="13">
        <v>0</v>
      </c>
      <c r="C63" s="13">
        <v>0</v>
      </c>
      <c r="D63" s="13">
        <v>0</v>
      </c>
      <c r="E63" s="13">
        <v>0</v>
      </c>
      <c r="F63" s="13">
        <v>4852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59">
        <v>0</v>
      </c>
      <c r="N63" s="13">
        <f>SUM(B63:M63)</f>
        <v>4852</v>
      </c>
    </row>
    <row r="64" spans="1:17" x14ac:dyDescent="0.25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59"/>
      <c r="N64" s="13"/>
    </row>
    <row r="65" spans="1:17" x14ac:dyDescent="0.25">
      <c r="A65" s="22" t="s">
        <v>26</v>
      </c>
      <c r="B65" s="13">
        <v>250709</v>
      </c>
      <c r="C65" s="13">
        <v>340546</v>
      </c>
      <c r="D65" s="13">
        <v>254415</v>
      </c>
      <c r="E65" s="13">
        <v>103214</v>
      </c>
      <c r="F65" s="13">
        <v>236483</v>
      </c>
      <c r="G65" s="13">
        <v>217701</v>
      </c>
      <c r="H65" s="13">
        <v>254422</v>
      </c>
      <c r="I65" s="13">
        <v>135311</v>
      </c>
      <c r="J65" s="13">
        <v>62342</v>
      </c>
      <c r="K65" s="13">
        <v>0</v>
      </c>
      <c r="L65" s="13">
        <v>0</v>
      </c>
      <c r="M65" s="59">
        <v>70854</v>
      </c>
      <c r="N65" s="13">
        <f>SUM(B65:M65)</f>
        <v>1925997</v>
      </c>
      <c r="P65" s="8" t="s">
        <v>21</v>
      </c>
    </row>
    <row r="66" spans="1:17" x14ac:dyDescent="0.25">
      <c r="A66" s="17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59"/>
      <c r="N66" s="13"/>
    </row>
    <row r="67" spans="1:17" x14ac:dyDescent="0.25">
      <c r="A67" s="17" t="s">
        <v>33</v>
      </c>
      <c r="B67" s="13">
        <v>54692</v>
      </c>
      <c r="C67" s="13">
        <v>54692</v>
      </c>
      <c r="D67" s="13">
        <v>54692</v>
      </c>
      <c r="E67" s="13">
        <v>54692</v>
      </c>
      <c r="F67" s="13">
        <v>54692</v>
      </c>
      <c r="G67" s="13">
        <v>54693</v>
      </c>
      <c r="H67" s="13">
        <v>54693</v>
      </c>
      <c r="I67" s="13">
        <v>54693</v>
      </c>
      <c r="J67" s="13">
        <v>54693</v>
      </c>
      <c r="K67" s="13">
        <v>54693</v>
      </c>
      <c r="L67" s="13">
        <v>54693</v>
      </c>
      <c r="M67" s="59">
        <v>54693</v>
      </c>
      <c r="N67" s="13">
        <v>656300</v>
      </c>
      <c r="O67" t="s">
        <v>43</v>
      </c>
      <c r="P67" s="8" t="s">
        <v>21</v>
      </c>
    </row>
    <row r="68" spans="1:17" x14ac:dyDescent="0.25">
      <c r="A68" s="14"/>
      <c r="B68" s="29"/>
      <c r="C68" s="30"/>
      <c r="D68" s="29"/>
      <c r="E68" s="30"/>
      <c r="F68" s="29"/>
      <c r="G68" s="30"/>
      <c r="H68" s="29"/>
      <c r="I68" s="30"/>
      <c r="J68" s="29"/>
      <c r="K68" s="30"/>
      <c r="L68" s="29"/>
      <c r="M68" s="30"/>
      <c r="N68" s="60"/>
    </row>
    <row r="69" spans="1:17" ht="18.75" x14ac:dyDescent="0.3">
      <c r="A69" s="15" t="s">
        <v>32</v>
      </c>
      <c r="B69" s="31">
        <f t="shared" ref="B69:I69" si="3">SUM(B49:B68)</f>
        <v>1029681</v>
      </c>
      <c r="C69" s="32">
        <f t="shared" si="3"/>
        <v>1744690</v>
      </c>
      <c r="D69" s="31">
        <f t="shared" si="3"/>
        <v>1402316</v>
      </c>
      <c r="E69" s="32">
        <f t="shared" si="3"/>
        <v>1159459</v>
      </c>
      <c r="F69" s="31">
        <f t="shared" si="3"/>
        <v>1278842</v>
      </c>
      <c r="G69" s="32">
        <f t="shared" si="3"/>
        <v>1612852</v>
      </c>
      <c r="H69" s="31">
        <f t="shared" si="3"/>
        <v>981340</v>
      </c>
      <c r="I69" s="32">
        <f t="shared" si="3"/>
        <v>1119305</v>
      </c>
      <c r="J69" s="31">
        <f>SUM(J49:J68)</f>
        <v>1142031</v>
      </c>
      <c r="K69" s="32">
        <f>SUM(K49:K68)</f>
        <v>1073744</v>
      </c>
      <c r="L69" s="31">
        <f>SUM(L49:L68)</f>
        <v>821150</v>
      </c>
      <c r="M69" s="32">
        <f>SUM(M49:M68)</f>
        <v>593263</v>
      </c>
      <c r="N69" s="91">
        <f ca="1">SUM(B69:N69)</f>
        <v>13958673</v>
      </c>
      <c r="O69" s="8" t="s">
        <v>21</v>
      </c>
      <c r="P69" s="20">
        <v>13958673</v>
      </c>
      <c r="Q69" s="8" t="s">
        <v>21</v>
      </c>
    </row>
    <row r="70" spans="1:17" x14ac:dyDescent="0.25">
      <c r="A70" s="9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2"/>
      <c r="O70" s="8"/>
      <c r="P70" s="63"/>
      <c r="Q70" s="8"/>
    </row>
    <row r="72" spans="1:17" ht="18.75" x14ac:dyDescent="0.3">
      <c r="J72" s="18"/>
      <c r="K72" s="18"/>
      <c r="L72" s="18"/>
      <c r="M72" s="18"/>
      <c r="N72" s="18"/>
      <c r="O72" s="18"/>
      <c r="P72" s="18"/>
    </row>
    <row r="73" spans="1:17" ht="18.75" x14ac:dyDescent="0.3">
      <c r="J73" s="18" t="s">
        <v>45</v>
      </c>
      <c r="K73" s="18"/>
      <c r="L73" s="18"/>
      <c r="M73" s="18"/>
      <c r="N73" s="18"/>
      <c r="O73" s="18"/>
      <c r="P73" s="19">
        <f>-(P37-P69)</f>
        <v>-3072175</v>
      </c>
    </row>
    <row r="74" spans="1:17" x14ac:dyDescent="0.25">
      <c r="A74" s="64" t="s">
        <v>44</v>
      </c>
      <c r="B74" s="64"/>
      <c r="C74" s="64"/>
      <c r="D74" s="64"/>
      <c r="E74" s="64"/>
      <c r="F74" s="64"/>
      <c r="G74" s="64"/>
      <c r="H74" s="64"/>
      <c r="I74" s="64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02EE-860E-430D-8EAE-910227ABF8DE}">
  <dimension ref="A4:E45"/>
  <sheetViews>
    <sheetView workbookViewId="0">
      <selection activeCell="J2" sqref="J2"/>
    </sheetView>
  </sheetViews>
  <sheetFormatPr baseColWidth="10" defaultRowHeight="15" x14ac:dyDescent="0.25"/>
  <sheetData>
    <row r="4" spans="1:5" x14ac:dyDescent="0.25">
      <c r="A4" s="84"/>
      <c r="B4" s="84"/>
      <c r="C4" s="84"/>
    </row>
    <row r="5" spans="1:5" x14ac:dyDescent="0.25">
      <c r="A5" s="72" t="s">
        <v>49</v>
      </c>
      <c r="B5" s="72"/>
      <c r="C5" s="72"/>
    </row>
    <row r="6" spans="1:5" x14ac:dyDescent="0.25">
      <c r="A6" s="72" t="s">
        <v>65</v>
      </c>
      <c r="B6" s="72"/>
      <c r="C6" s="72"/>
    </row>
    <row r="7" spans="1:5" x14ac:dyDescent="0.25">
      <c r="A7" s="84"/>
      <c r="B7" s="84"/>
      <c r="C7" s="84"/>
    </row>
    <row r="8" spans="1:5" x14ac:dyDescent="0.25">
      <c r="A8" s="9"/>
      <c r="B8" s="9"/>
      <c r="C8" s="9"/>
    </row>
    <row r="9" spans="1:5" x14ac:dyDescent="0.25">
      <c r="A9" s="9"/>
      <c r="B9" s="9"/>
      <c r="C9" s="9"/>
    </row>
    <row r="11" spans="1:5" x14ac:dyDescent="0.25">
      <c r="A11" s="132" t="s">
        <v>57</v>
      </c>
      <c r="B11" s="131">
        <v>2019</v>
      </c>
      <c r="C11" s="131">
        <v>2020</v>
      </c>
      <c r="D11" s="131">
        <v>2021</v>
      </c>
      <c r="E11" s="131">
        <v>2022</v>
      </c>
    </row>
    <row r="12" spans="1:5" x14ac:dyDescent="0.25">
      <c r="A12" s="84" t="s">
        <v>0</v>
      </c>
      <c r="B12" s="13">
        <v>742109</v>
      </c>
      <c r="C12" s="13">
        <v>664716</v>
      </c>
      <c r="D12" s="13">
        <v>640453</v>
      </c>
      <c r="E12" s="13">
        <v>328591</v>
      </c>
    </row>
    <row r="13" spans="1:5" x14ac:dyDescent="0.25">
      <c r="A13" s="84" t="s">
        <v>1</v>
      </c>
      <c r="B13" s="13">
        <v>63009</v>
      </c>
      <c r="C13" s="13">
        <v>83490</v>
      </c>
      <c r="D13" s="13">
        <v>132687</v>
      </c>
      <c r="E13" s="13">
        <v>71209</v>
      </c>
    </row>
    <row r="14" spans="1:5" x14ac:dyDescent="0.25">
      <c r="A14" s="84" t="s">
        <v>20</v>
      </c>
      <c r="B14" s="13">
        <v>97929</v>
      </c>
      <c r="C14" s="13">
        <v>55597</v>
      </c>
      <c r="D14" s="13">
        <v>108696.44</v>
      </c>
      <c r="E14" s="13">
        <v>97451</v>
      </c>
    </row>
    <row r="15" spans="1:5" x14ac:dyDescent="0.25">
      <c r="A15" s="84" t="s">
        <v>2</v>
      </c>
      <c r="B15" s="13">
        <v>2528048</v>
      </c>
      <c r="C15" s="13">
        <v>2594423</v>
      </c>
      <c r="D15" s="13">
        <v>2089757</v>
      </c>
      <c r="E15" s="13">
        <v>1052648</v>
      </c>
    </row>
    <row r="16" spans="1:5" x14ac:dyDescent="0.25">
      <c r="A16" s="84" t="s">
        <v>3</v>
      </c>
      <c r="B16" s="13">
        <v>1846865</v>
      </c>
      <c r="C16" s="13">
        <v>1035688</v>
      </c>
      <c r="D16" s="13">
        <v>159994</v>
      </c>
      <c r="E16" s="13">
        <v>1978901</v>
      </c>
    </row>
    <row r="17" spans="1:5" x14ac:dyDescent="0.25">
      <c r="A17" s="84" t="s">
        <v>4</v>
      </c>
      <c r="B17" s="13">
        <v>5188517</v>
      </c>
      <c r="C17" s="13">
        <v>5141706</v>
      </c>
      <c r="D17" s="13">
        <v>5556673</v>
      </c>
      <c r="E17" s="13">
        <v>1502297</v>
      </c>
    </row>
    <row r="18" spans="1:5" x14ac:dyDescent="0.25">
      <c r="A18" s="84" t="s">
        <v>5</v>
      </c>
      <c r="B18" s="13">
        <v>4776</v>
      </c>
      <c r="C18" s="13">
        <v>2708</v>
      </c>
      <c r="D18" s="13">
        <v>0</v>
      </c>
      <c r="E18" s="13">
        <v>0</v>
      </c>
    </row>
    <row r="19" spans="1:5" x14ac:dyDescent="0.25">
      <c r="A19" s="84" t="s">
        <v>10</v>
      </c>
      <c r="B19" s="13">
        <v>41915</v>
      </c>
      <c r="C19" s="13">
        <v>115814</v>
      </c>
      <c r="D19" s="13">
        <v>9212</v>
      </c>
      <c r="E19" s="13">
        <v>17276.308000000001</v>
      </c>
    </row>
    <row r="20" spans="1:5" x14ac:dyDescent="0.25">
      <c r="A20" s="84" t="s">
        <v>30</v>
      </c>
      <c r="B20" s="13">
        <v>115776</v>
      </c>
      <c r="C20" s="13">
        <v>75515</v>
      </c>
      <c r="D20" s="13">
        <v>19753</v>
      </c>
      <c r="E20" s="13">
        <v>293678</v>
      </c>
    </row>
    <row r="21" spans="1:5" x14ac:dyDescent="0.25">
      <c r="A21" s="84" t="s">
        <v>11</v>
      </c>
      <c r="B21" s="13">
        <v>23774</v>
      </c>
      <c r="C21" s="4">
        <v>849</v>
      </c>
      <c r="D21" s="13"/>
      <c r="E21" s="13">
        <v>0</v>
      </c>
    </row>
    <row r="22" spans="1:5" x14ac:dyDescent="0.25">
      <c r="A22" s="84" t="s">
        <v>12</v>
      </c>
      <c r="B22" s="4"/>
      <c r="C22" s="13">
        <v>4845</v>
      </c>
      <c r="D22" s="13"/>
      <c r="E22" s="13">
        <v>0</v>
      </c>
    </row>
    <row r="23" spans="1:5" x14ac:dyDescent="0.25">
      <c r="A23" s="84" t="s">
        <v>13</v>
      </c>
      <c r="B23" s="13">
        <v>1049384</v>
      </c>
      <c r="C23" s="13">
        <v>1212560</v>
      </c>
      <c r="D23" s="13">
        <v>2531986</v>
      </c>
      <c r="E23" s="13">
        <v>1068951</v>
      </c>
    </row>
    <row r="24" spans="1:5" x14ac:dyDescent="0.25">
      <c r="C24" t="s">
        <v>21</v>
      </c>
    </row>
    <row r="26" spans="1:5" x14ac:dyDescent="0.25">
      <c r="A26" s="92" t="s">
        <v>54</v>
      </c>
      <c r="B26" s="101">
        <v>2019</v>
      </c>
      <c r="C26" s="101">
        <v>2020</v>
      </c>
      <c r="D26" s="101">
        <v>2021</v>
      </c>
      <c r="E26" s="101">
        <v>2022</v>
      </c>
    </row>
    <row r="27" spans="1:5" x14ac:dyDescent="0.25">
      <c r="A27" s="84" t="s">
        <v>52</v>
      </c>
      <c r="B27" s="13">
        <v>84227</v>
      </c>
      <c r="C27" s="13">
        <v>4852</v>
      </c>
      <c r="D27" s="13">
        <v>0</v>
      </c>
      <c r="E27" s="13">
        <v>0</v>
      </c>
    </row>
    <row r="28" spans="1:5" x14ac:dyDescent="0.25">
      <c r="A28" s="84" t="s">
        <v>53</v>
      </c>
      <c r="B28" s="13">
        <v>232719</v>
      </c>
      <c r="C28" s="13">
        <v>383602</v>
      </c>
      <c r="D28" s="13">
        <v>218141</v>
      </c>
      <c r="E28" s="13">
        <v>271717</v>
      </c>
    </row>
    <row r="40" spans="1:5" x14ac:dyDescent="0.25">
      <c r="A40" s="101" t="s">
        <v>55</v>
      </c>
      <c r="B40" s="101">
        <v>2019</v>
      </c>
      <c r="C40" s="101">
        <v>2020</v>
      </c>
      <c r="D40" s="101">
        <v>2021</v>
      </c>
      <c r="E40" s="101">
        <v>2022</v>
      </c>
    </row>
    <row r="41" spans="1:5" x14ac:dyDescent="0.25">
      <c r="B41" s="8">
        <v>3640898</v>
      </c>
      <c r="C41" s="8">
        <v>1925997</v>
      </c>
      <c r="D41" s="8">
        <v>1673541</v>
      </c>
      <c r="E41" s="8">
        <v>2602482</v>
      </c>
    </row>
    <row r="45" spans="1:5" x14ac:dyDescent="0.25">
      <c r="A45" t="s">
        <v>56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93"/>
  <sheetViews>
    <sheetView workbookViewId="0">
      <selection activeCell="I95" sqref="I95"/>
    </sheetView>
  </sheetViews>
  <sheetFormatPr baseColWidth="10" defaultRowHeight="15" x14ac:dyDescent="0.25"/>
  <cols>
    <col min="2" max="2" width="6.42578125" customWidth="1"/>
    <col min="6" max="6" width="16.140625" customWidth="1"/>
  </cols>
  <sheetData>
    <row r="3" spans="2:10" x14ac:dyDescent="0.25">
      <c r="D3" t="s">
        <v>21</v>
      </c>
    </row>
    <row r="5" spans="2:10" ht="18.75" x14ac:dyDescent="0.3">
      <c r="B5" s="11"/>
      <c r="C5" s="11" t="s">
        <v>67</v>
      </c>
      <c r="D5" s="11"/>
      <c r="E5" s="11"/>
      <c r="F5" s="11"/>
    </row>
    <row r="6" spans="2:10" ht="18.75" x14ac:dyDescent="0.3">
      <c r="B6" s="11"/>
      <c r="C6" s="11"/>
      <c r="D6" s="11" t="s">
        <v>66</v>
      </c>
      <c r="E6" s="11"/>
      <c r="F6" s="11"/>
    </row>
    <row r="9" spans="2:10" x14ac:dyDescent="0.25">
      <c r="D9" s="33"/>
      <c r="E9" s="33"/>
      <c r="F9" s="33"/>
      <c r="G9" s="6"/>
      <c r="H9" s="6"/>
      <c r="I9" s="6"/>
      <c r="J9" s="16"/>
    </row>
    <row r="10" spans="2:10" x14ac:dyDescent="0.25">
      <c r="D10" s="33"/>
      <c r="E10" s="33"/>
      <c r="F10" s="33"/>
      <c r="G10" s="6">
        <v>2019</v>
      </c>
      <c r="H10" s="6">
        <v>2020</v>
      </c>
      <c r="I10" s="6">
        <v>2021</v>
      </c>
      <c r="J10" s="6">
        <v>2022</v>
      </c>
    </row>
    <row r="11" spans="2:10" x14ac:dyDescent="0.25">
      <c r="D11" s="33" t="s">
        <v>35</v>
      </c>
      <c r="E11" s="33"/>
      <c r="F11" s="33"/>
      <c r="G11" s="37">
        <v>11702102</v>
      </c>
      <c r="H11" s="37">
        <v>11376365</v>
      </c>
      <c r="I11" s="37">
        <v>11249211.439999999</v>
      </c>
      <c r="J11" s="37">
        <v>6411002.3080000002</v>
      </c>
    </row>
    <row r="12" spans="2:10" x14ac:dyDescent="0.25">
      <c r="D12" s="33"/>
      <c r="E12" s="33"/>
      <c r="F12" s="33"/>
      <c r="G12" s="6"/>
      <c r="H12" s="6"/>
      <c r="I12" s="6"/>
      <c r="J12" s="16"/>
    </row>
    <row r="13" spans="2:10" x14ac:dyDescent="0.25">
      <c r="D13" s="33"/>
      <c r="E13" s="33"/>
      <c r="F13" s="33"/>
      <c r="G13" s="6"/>
      <c r="H13" s="6"/>
      <c r="I13" s="6"/>
      <c r="J13" s="16"/>
    </row>
    <row r="14" spans="2:10" x14ac:dyDescent="0.25">
      <c r="D14" t="s">
        <v>36</v>
      </c>
    </row>
    <row r="35" spans="2:10" x14ac:dyDescent="0.25">
      <c r="D35" s="5" t="s">
        <v>41</v>
      </c>
      <c r="E35" s="5"/>
      <c r="F35" s="5"/>
      <c r="G35" s="5"/>
      <c r="H35" s="5"/>
    </row>
    <row r="36" spans="2:10" x14ac:dyDescent="0.25">
      <c r="D36" s="5"/>
      <c r="E36" s="5" t="s">
        <v>68</v>
      </c>
      <c r="F36" s="5"/>
      <c r="G36" s="5"/>
      <c r="H36" s="5"/>
    </row>
    <row r="39" spans="2:10" ht="15.75" thickBot="1" x14ac:dyDescent="0.3"/>
    <row r="40" spans="2:10" x14ac:dyDescent="0.25">
      <c r="B40" s="47"/>
      <c r="C40" s="48"/>
      <c r="D40" s="48"/>
      <c r="E40" s="54"/>
      <c r="F40" s="52">
        <v>2019</v>
      </c>
      <c r="G40" s="6">
        <v>2020</v>
      </c>
      <c r="H40" s="6">
        <v>2021</v>
      </c>
      <c r="I40" s="6">
        <v>2022</v>
      </c>
    </row>
    <row r="41" spans="2:10" x14ac:dyDescent="0.25">
      <c r="B41" s="49" t="s">
        <v>37</v>
      </c>
      <c r="C41" s="33"/>
      <c r="D41" s="33"/>
      <c r="E41" s="55"/>
      <c r="F41" s="52"/>
      <c r="G41" s="6"/>
      <c r="H41" s="6"/>
      <c r="I41" s="16"/>
    </row>
    <row r="42" spans="2:10" ht="15.75" thickBot="1" x14ac:dyDescent="0.3">
      <c r="B42" s="50" t="s">
        <v>47</v>
      </c>
      <c r="C42" s="51"/>
      <c r="D42" s="51"/>
      <c r="E42" s="56"/>
      <c r="F42" s="53">
        <v>316946</v>
      </c>
      <c r="G42" s="37">
        <v>388454</v>
      </c>
      <c r="H42" s="37">
        <v>218141</v>
      </c>
      <c r="I42" s="37">
        <v>271717</v>
      </c>
      <c r="J42" s="5"/>
    </row>
    <row r="43" spans="2:10" ht="15.75" thickBot="1" x14ac:dyDescent="0.3">
      <c r="B43" s="45"/>
      <c r="C43" s="46"/>
      <c r="D43" s="46"/>
      <c r="E43" s="57"/>
      <c r="F43" s="52"/>
      <c r="G43" s="6"/>
      <c r="H43" s="6"/>
      <c r="I43" s="16"/>
    </row>
    <row r="44" spans="2:10" x14ac:dyDescent="0.25">
      <c r="C44" t="s">
        <v>38</v>
      </c>
    </row>
    <row r="61" spans="2:9" ht="15.75" thickBot="1" x14ac:dyDescent="0.3"/>
    <row r="62" spans="2:9" ht="15.75" thickBot="1" x14ac:dyDescent="0.3">
      <c r="B62" s="98"/>
      <c r="C62" s="93"/>
      <c r="D62" s="93"/>
      <c r="E62" s="93"/>
      <c r="F62" s="94">
        <v>2019</v>
      </c>
      <c r="G62" s="94">
        <v>2020</v>
      </c>
      <c r="H62" s="94">
        <v>2021</v>
      </c>
      <c r="I62" s="94">
        <v>2022</v>
      </c>
    </row>
    <row r="63" spans="2:9" x14ac:dyDescent="0.25">
      <c r="B63" s="98" t="s">
        <v>39</v>
      </c>
      <c r="C63" s="93"/>
      <c r="D63" s="93"/>
      <c r="E63" s="93"/>
      <c r="F63" s="94"/>
      <c r="G63" s="94" t="s">
        <v>21</v>
      </c>
      <c r="H63" s="94"/>
      <c r="I63" s="133"/>
    </row>
    <row r="64" spans="2:9" x14ac:dyDescent="0.25">
      <c r="B64" s="99" t="s">
        <v>46</v>
      </c>
      <c r="C64" s="95"/>
      <c r="D64" s="95"/>
      <c r="E64" s="95"/>
      <c r="F64" s="96">
        <v>3640898</v>
      </c>
      <c r="G64" s="96">
        <v>1925997</v>
      </c>
      <c r="H64" s="96">
        <v>1673541</v>
      </c>
      <c r="I64" s="96">
        <v>1673541</v>
      </c>
    </row>
    <row r="65" spans="2:9" ht="15.75" thickBot="1" x14ac:dyDescent="0.3">
      <c r="B65" s="100"/>
      <c r="C65" s="97"/>
      <c r="D65" s="97"/>
      <c r="E65" s="97"/>
      <c r="F65" s="94"/>
      <c r="G65" s="94"/>
      <c r="H65" s="94"/>
      <c r="I65" s="133"/>
    </row>
    <row r="66" spans="2:9" x14ac:dyDescent="0.25">
      <c r="C66" s="5" t="s">
        <v>38</v>
      </c>
    </row>
    <row r="88" spans="2:7" x14ac:dyDescent="0.25">
      <c r="B88" s="38"/>
      <c r="C88" s="39"/>
      <c r="D88" s="39"/>
      <c r="E88" s="39"/>
      <c r="F88" s="10">
        <v>2019</v>
      </c>
      <c r="G88" s="10">
        <v>2020</v>
      </c>
    </row>
    <row r="89" spans="2:7" x14ac:dyDescent="0.25">
      <c r="B89" s="40"/>
      <c r="C89" s="41"/>
      <c r="D89" s="41"/>
      <c r="E89" s="41"/>
      <c r="F89" s="10"/>
      <c r="G89" s="10"/>
    </row>
    <row r="90" spans="2:7" x14ac:dyDescent="0.25">
      <c r="B90" s="40" t="s">
        <v>40</v>
      </c>
      <c r="C90" s="41"/>
      <c r="D90" s="41"/>
      <c r="E90" s="41"/>
      <c r="F90" s="42">
        <v>1370902</v>
      </c>
      <c r="G90" s="42">
        <v>656300</v>
      </c>
    </row>
    <row r="91" spans="2:7" x14ac:dyDescent="0.25">
      <c r="B91" s="43" t="s">
        <v>46</v>
      </c>
      <c r="C91" s="44"/>
      <c r="D91" s="44"/>
      <c r="E91" s="44"/>
      <c r="F91" s="10"/>
      <c r="G91" s="10"/>
    </row>
    <row r="93" spans="2:7" x14ac:dyDescent="0.25">
      <c r="B93" t="s">
        <v>42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2021-2022</vt:lpstr>
      <vt:lpstr>2020-2021</vt:lpstr>
      <vt:lpstr>2019 - 2020</vt:lpstr>
      <vt:lpstr>COMPARATIVOS POR PRODUCTOS</vt:lpstr>
      <vt:lpstr>GRAFICO ENERO A DICIEMBRE 19-22</vt:lpstr>
      <vt:lpstr>'2021-2022'!Área_de_impresión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Angela Martinez</cp:lastModifiedBy>
  <cp:lastPrinted>2019-06-28T13:38:22Z</cp:lastPrinted>
  <dcterms:created xsi:type="dcterms:W3CDTF">2015-12-08T15:22:10Z</dcterms:created>
  <dcterms:modified xsi:type="dcterms:W3CDTF">2023-10-23T19:34:23Z</dcterms:modified>
</cp:coreProperties>
</file>